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3170" activeTab="0"/>
  </bookViews>
  <sheets>
    <sheet name="Форма" sheetId="1" r:id="rId1"/>
    <sheet name="Ошибки" sheetId="2" r:id="rId2"/>
    <sheet name="MO" sheetId="3" state="hidden" r:id="rId3"/>
    <sheet name="PropertyForms" sheetId="4" state="hidden" r:id="rId4"/>
    <sheet name="Boolean" sheetId="5" state="hidden" r:id="rId5"/>
    <sheet name="Helper" sheetId="6" state="hidden" r:id="rId6"/>
    <sheet name="EconomicSubjects" sheetId="7" state="hidden" r:id="rId7"/>
    <sheet name="OPF" sheetId="8" state="hidden" r:id="rId8"/>
    <sheet name="Years" sheetId="9" state="hidden" r:id="rId9"/>
  </sheets>
  <definedNames>
    <definedName name="___Алтайский_край">'MO'!$BR$4:$BR$77</definedName>
    <definedName name="___Амурская_область">'MO'!$CE$4:$CE$34</definedName>
    <definedName name="___Архангельская_область">'MO'!$U$4:$U$31</definedName>
    <definedName name="___Астраханская_область">'MO'!$AG$4:$AG$18</definedName>
    <definedName name="___Белгородская_область">'MO'!$B$4:$B$27</definedName>
    <definedName name="___Брянская_область">'MO'!$C$4:$C$39</definedName>
    <definedName name="___Владимирская_область">'MO'!$D$4:$D$26</definedName>
    <definedName name="___Волгоградская_область">'MO'!$AH$4:$AH$44</definedName>
    <definedName name="___Вологодская_область">'MO'!$V$4:$V$33</definedName>
    <definedName name="___Воронежская_область">'MO'!$E$4:$E$39</definedName>
    <definedName name="___Город_Москва">'MO'!$F$4</definedName>
    <definedName name="___Город_Санкт_Петербург">'MO'!$W$4</definedName>
    <definedName name="___Еврейская_автономная_область">'MO'!$CF$4:$CF$11</definedName>
    <definedName name="___Забайкальский_край">'MO'!$BS$4:$BS$39</definedName>
    <definedName name="___Ивановская_область">'MO'!$G$4:$G$32</definedName>
    <definedName name="___Иркутская_область">'MO'!$BT$4:$BT$47</definedName>
    <definedName name="___Кабардино_Балкарская_Республика">'MO'!$AN$4:$AN$18</definedName>
    <definedName name="___Калининградская_область">'MO'!$X$4:$X$27</definedName>
    <definedName name="___Калужская_область">'MO'!$H$4:$H$31</definedName>
    <definedName name="___Камчатский_край">'MO'!$CG$4:$CG$19</definedName>
    <definedName name="___Карачаево_Черкесская_Республика">'MO'!$AO$4:$AO$17</definedName>
    <definedName name="___Кемеровская_область">'MO'!$BU$4:$BU$39</definedName>
    <definedName name="___Кировская_область">'MO'!$AV$4:$AV$50</definedName>
    <definedName name="___Костромская_область">'MO'!$I$4:$I$35</definedName>
    <definedName name="___Краснодарский_край">'MO'!$AI$4:$AI$52</definedName>
    <definedName name="___Красноярский_край">'MO'!$BV$4:$BV$67</definedName>
    <definedName name="___Курганская_область">'MO'!$BK$4:$BK$31</definedName>
    <definedName name="___Курская_область">'MO'!$J$4:$J$38</definedName>
    <definedName name="___Ленинградская_область">'MO'!$Y$4:$Y$23</definedName>
    <definedName name="___Липецкая_область">'MO'!$K$4:$K$25</definedName>
    <definedName name="___Магаданская_область">'MO'!$CH$4:$CH$14</definedName>
    <definedName name="___Московская_область">'MO'!$L$4:$L$77</definedName>
    <definedName name="___Мурманская_область">'MO'!$Z$4:$Z$24</definedName>
    <definedName name="___Ненецкий_автономный_округ">'MO'!$AA$4:$AA$7</definedName>
    <definedName name="___Нижегородская_область">'MO'!$AW$4:$AW$57</definedName>
    <definedName name="___Новгородская_область">'MO'!$AB$4:$AB$27</definedName>
    <definedName name="___Новосибирская_область">'MO'!$BW$4:$BW$40</definedName>
    <definedName name="___Омская_область">'MO'!$BX$4:$BX$38</definedName>
    <definedName name="___Оренбургская_область">'MO'!$AX$4:$AX$49</definedName>
    <definedName name="___Орловская_область">'MO'!$M$4:$M$32</definedName>
    <definedName name="___Пензенская_область">'MO'!$AY$4:$AY$38</definedName>
    <definedName name="___Пермский_край">'MO'!$AZ$4:$AZ$53</definedName>
    <definedName name="___Приморский_край">'MO'!$CI$4:$CI$39</definedName>
    <definedName name="___Псковская_область">'MO'!$AC$4:$AC$31</definedName>
    <definedName name="___Республика_Адыгея">'MO'!$AJ$4:$AJ$14</definedName>
    <definedName name="___Республика_Алтай">'MO'!$BY$4:$BY$16</definedName>
    <definedName name="___Республика_Башкортостан">'MO'!$BA$4:$BA$68</definedName>
    <definedName name="___Республика_Бурятия">'MO'!$BZ$4:$BZ$28</definedName>
    <definedName name="___Республика_Дагестан">'MO'!$AP$4:$AP$56</definedName>
    <definedName name="___Республика_Ингушетия">'MO'!$AQ$4:$AQ$13</definedName>
    <definedName name="___Республика_Калмыкия">'MO'!$AK$4:$AK$19</definedName>
    <definedName name="___Республика_Карелия">'MO'!$AD$4:$AD$23</definedName>
    <definedName name="___Республика_Коми">'MO'!$AE$4:$AE$25</definedName>
    <definedName name="___Республика_Марий_Эл">'MO'!$BB$4:$BB$22</definedName>
    <definedName name="___Республика_Мордовия">'MO'!$BC$4:$BC$28</definedName>
    <definedName name="___Республика_Саха__Якутия_">'MO'!$CJ$4:$CJ$41</definedName>
    <definedName name="___Республика_Северная_Осетия_Алания">'MO'!$AR$4:$AR$14</definedName>
    <definedName name="___Республика_Татарстан">'MO'!$BD$4:$BD$50</definedName>
    <definedName name="___Республика_Тыва">'MO'!$CA$4:$CA$24</definedName>
    <definedName name="___Республика_Хакасия">'MO'!$CB$4:$CB$18</definedName>
    <definedName name="___Ростовская_область">'MO'!$AL$4:$AL$60</definedName>
    <definedName name="___Рязанская_область">'MO'!$N$4:$N$34</definedName>
    <definedName name="___Самарская_область">'MO'!$BE$4:$BE$42</definedName>
    <definedName name="___Саратовская_область">'MO'!$BF$4:$BF$47</definedName>
    <definedName name="___Сахалинская_область">'MO'!$CK$4:$CK$24</definedName>
    <definedName name="___Свердловская_область">'MO'!$BL$4:$BL$77</definedName>
    <definedName name="___Смоленская_область">'MO'!$O$4:$O$32</definedName>
    <definedName name="___Ставропольский_край">'MO'!$AS$4:$AS$40</definedName>
    <definedName name="___Тамбовская_область">'MO'!$P$4:$P$35</definedName>
    <definedName name="___Тверская_область">'MO'!$Q$4:$Q$49</definedName>
    <definedName name="___Томская_область">'MO'!$CC$4:$CC$25</definedName>
    <definedName name="___Тульская_область">'MO'!$R$4:$R$32</definedName>
    <definedName name="___Тюменская_область">'MO'!$BM$4:$BM$31</definedName>
    <definedName name="___Удмуртская_Республика">'MO'!$BG$4:$BG$35</definedName>
    <definedName name="___Ульяновская_область">'MO'!$BH$4:$BH$30</definedName>
    <definedName name="___Хабаровский_край">'MO'!$CL$4:$CL$28</definedName>
    <definedName name="___Ханты_Мансийский_автономный_округ">'MO'!$BN$4:$BN$27</definedName>
    <definedName name="___Челябинская_область">'MO'!$BO$4:$BO$48</definedName>
    <definedName name="___Чеченская_Республика">'MO'!$AT$4:$AT$23</definedName>
    <definedName name="___Чувашская_Республика">'MO'!$BI$4:$BI$31</definedName>
    <definedName name="___Чукотский_автономный_округ">'MO'!$CM$4:$CM$14</definedName>
    <definedName name="___Ямало_Ненецкий_автономный_округ">'MO'!$BP$4:$BP$18</definedName>
    <definedName name="___Ярославская_область">'MO'!$S$4:$S$24</definedName>
    <definedName name="BooleanValue">'Boolean'!$A$1:$A$2</definedName>
    <definedName name="EconomicSubjects">'EconomicSubjects'!$C$2:$C$23</definedName>
    <definedName name="EconomicSubjectsINN">'EconomicSubjects'!$D$3:$D$24</definedName>
    <definedName name="EconomicSubjectsNames">'EconomicSubjects'!$F$3:$F$24</definedName>
    <definedName name="ESAndMO">'Ошибки'!$J$77:$J$276</definedName>
    <definedName name="MORangeName">'Helper'!$B$1</definedName>
    <definedName name="OPF_HS_RangeName">'Helper'!$B$2</definedName>
    <definedName name="OPF_UpperHS_RangeName">'Helper'!$B$3</definedName>
    <definedName name="PropertyForm">'OPF'!$A$1:$C$1</definedName>
    <definedName name="RFSubjects">'MO'!$A$3:$CM$3</definedName>
    <definedName name="Years">'Years'!$A$1:$A$14</definedName>
    <definedName name="государственная">'OPF'!$A$2:$A$10</definedName>
    <definedName name="Дальневосточный_федеральный_округ">'MO'!$CD$4</definedName>
    <definedName name="муниципальная">'OPF'!$B$2:$B$6</definedName>
    <definedName name="_xlnm.Print_Area" localSheetId="0">'Форма'!$A$1:$H$276</definedName>
    <definedName name="Приволжский_федеральный_округ">'MO'!$AU$4</definedName>
    <definedName name="Северо_Западный_федеральный_округ">'MO'!$T$4</definedName>
    <definedName name="Северо_Кавказский_федеральный_округ">'MO'!$AM$4</definedName>
    <definedName name="Сибирский_федеральный_округ">'MO'!$BQ$4</definedName>
    <definedName name="Уральский_федеральный_округ">'MO'!$BJ$4</definedName>
    <definedName name="Центральный_федеральный_округ">'MO'!$A$4</definedName>
    <definedName name="частная">'OPF'!$C$2:$C$9</definedName>
    <definedName name="Южный_федеральный_округ">'MO'!$AF$4</definedName>
  </definedNames>
  <calcPr fullCalcOnLoad="1"/>
</workbook>
</file>

<file path=xl/sharedStrings.xml><?xml version="1.0" encoding="utf-8"?>
<sst xmlns="http://schemas.openxmlformats.org/spreadsheetml/2006/main" count="2854" uniqueCount="2493">
  <si>
    <t xml:space="preserve">   Овюрский</t>
  </si>
  <si>
    <t xml:space="preserve">   Пий-Хемский</t>
  </si>
  <si>
    <t xml:space="preserve">   Сут-Хольский</t>
  </si>
  <si>
    <t xml:space="preserve">   Тандинский</t>
  </si>
  <si>
    <t xml:space="preserve">   Тере-Хольский</t>
  </si>
  <si>
    <t xml:space="preserve">   Тес-Хемский</t>
  </si>
  <si>
    <t xml:space="preserve">   Тоджинский</t>
  </si>
  <si>
    <t xml:space="preserve">   Улуг-Хемский</t>
  </si>
  <si>
    <t xml:space="preserve">   Чаа-Хольский</t>
  </si>
  <si>
    <t xml:space="preserve">   Чеди-Хольский</t>
  </si>
  <si>
    <t xml:space="preserve">   Эрзинский</t>
  </si>
  <si>
    <t xml:space="preserve">   Алнашский</t>
  </si>
  <si>
    <t xml:space="preserve">   Балезинский</t>
  </si>
  <si>
    <t xml:space="preserve">   Вавожский</t>
  </si>
  <si>
    <t xml:space="preserve">   Воткинский</t>
  </si>
  <si>
    <t xml:space="preserve">   Глазовский</t>
  </si>
  <si>
    <t xml:space="preserve">   Граховский</t>
  </si>
  <si>
    <t xml:space="preserve">   Дебесский</t>
  </si>
  <si>
    <t xml:space="preserve">   Игринский</t>
  </si>
  <si>
    <t xml:space="preserve">   Камбарский</t>
  </si>
  <si>
    <t xml:space="preserve">   Каракулинский</t>
  </si>
  <si>
    <t xml:space="preserve">   Кезский</t>
  </si>
  <si>
    <t xml:space="preserve">   Кизнерский</t>
  </si>
  <si>
    <t xml:space="preserve">   Киясовский</t>
  </si>
  <si>
    <t xml:space="preserve">   Малопургинский</t>
  </si>
  <si>
    <t xml:space="preserve">   Можгинский</t>
  </si>
  <si>
    <t xml:space="preserve">   Сарапульский</t>
  </si>
  <si>
    <t xml:space="preserve">   Селтинский</t>
  </si>
  <si>
    <t xml:space="preserve">   Сюмсинский</t>
  </si>
  <si>
    <t xml:space="preserve">   Увинский</t>
  </si>
  <si>
    <t xml:space="preserve">   Шарканский</t>
  </si>
  <si>
    <t xml:space="preserve">   Юкаменский</t>
  </si>
  <si>
    <t xml:space="preserve">   Якшур-Бодьинский</t>
  </si>
  <si>
    <t xml:space="preserve">   Ярский</t>
  </si>
  <si>
    <t xml:space="preserve">   Аскизский</t>
  </si>
  <si>
    <t xml:space="preserve">   Бейский</t>
  </si>
  <si>
    <t xml:space="preserve">   Боградский</t>
  </si>
  <si>
    <t xml:space="preserve">   Орджоникидзевский</t>
  </si>
  <si>
    <t xml:space="preserve">   Таштыпский</t>
  </si>
  <si>
    <t xml:space="preserve">   Усть-Абаканский</t>
  </si>
  <si>
    <t xml:space="preserve">   Ширинский</t>
  </si>
  <si>
    <t xml:space="preserve">   Алатырский</t>
  </si>
  <si>
    <t xml:space="preserve">   Аликовский</t>
  </si>
  <si>
    <t xml:space="preserve">   Батыревский</t>
  </si>
  <si>
    <t xml:space="preserve">   Вурнарский</t>
  </si>
  <si>
    <t xml:space="preserve">   Ибресинский</t>
  </si>
  <si>
    <t xml:space="preserve">   Канашский</t>
  </si>
  <si>
    <t xml:space="preserve">   Козловский</t>
  </si>
  <si>
    <t xml:space="preserve">   Красночетайский</t>
  </si>
  <si>
    <t xml:space="preserve">   Мариинско-Посадский</t>
  </si>
  <si>
    <t xml:space="preserve">   Моргаушский</t>
  </si>
  <si>
    <t xml:space="preserve">   Порецкий</t>
  </si>
  <si>
    <t xml:space="preserve">   Урмарский</t>
  </si>
  <si>
    <t xml:space="preserve">   Цивильский</t>
  </si>
  <si>
    <t xml:space="preserve">   Чебоксарский</t>
  </si>
  <si>
    <t xml:space="preserve">   Шемуршинский</t>
  </si>
  <si>
    <t xml:space="preserve">   Шумерлинский</t>
  </si>
  <si>
    <t xml:space="preserve">   Ядринский</t>
  </si>
  <si>
    <t xml:space="preserve">   Яльчикский</t>
  </si>
  <si>
    <t xml:space="preserve">   Янтиковский</t>
  </si>
  <si>
    <t xml:space="preserve">   Абыйский</t>
  </si>
  <si>
    <t xml:space="preserve">   Алданский</t>
  </si>
  <si>
    <t xml:space="preserve">   Таттинский</t>
  </si>
  <si>
    <t xml:space="preserve">   Аллаиховский</t>
  </si>
  <si>
    <t xml:space="preserve">   Амгинский</t>
  </si>
  <si>
    <t xml:space="preserve">   Анабарский</t>
  </si>
  <si>
    <t xml:space="preserve">   Булунский</t>
  </si>
  <si>
    <t xml:space="preserve">   Верхневилюйский</t>
  </si>
  <si>
    <t xml:space="preserve">   Верхнеколымский</t>
  </si>
  <si>
    <t xml:space="preserve">   Верхоянский</t>
  </si>
  <si>
    <t xml:space="preserve">   Вилюйский</t>
  </si>
  <si>
    <t xml:space="preserve">   Горный</t>
  </si>
  <si>
    <t xml:space="preserve">   Жиганский</t>
  </si>
  <si>
    <t xml:space="preserve">   Кобяйский</t>
  </si>
  <si>
    <t xml:space="preserve">   Нюрбинский</t>
  </si>
  <si>
    <t xml:space="preserve">   Мегино-Кангаласский</t>
  </si>
  <si>
    <t xml:space="preserve">   Мирнинский</t>
  </si>
  <si>
    <t xml:space="preserve">   Момский</t>
  </si>
  <si>
    <t xml:space="preserve">   Намский</t>
  </si>
  <si>
    <t xml:space="preserve">   Нижнеколымский</t>
  </si>
  <si>
    <t xml:space="preserve">   Оймяконский</t>
  </si>
  <si>
    <t xml:space="preserve">   Олекминский</t>
  </si>
  <si>
    <t xml:space="preserve">   Оленекский</t>
  </si>
  <si>
    <t xml:space="preserve">   Хангаласский</t>
  </si>
  <si>
    <t xml:space="preserve">   Среднеколымский</t>
  </si>
  <si>
    <t xml:space="preserve">   Сунтарский</t>
  </si>
  <si>
    <t xml:space="preserve">   Томпонский</t>
  </si>
  <si>
    <t xml:space="preserve">   Усть-Алданский</t>
  </si>
  <si>
    <t xml:space="preserve">   Усть-Майский</t>
  </si>
  <si>
    <t xml:space="preserve">   Усть-Янский</t>
  </si>
  <si>
    <t xml:space="preserve">   Чурапчинский</t>
  </si>
  <si>
    <t xml:space="preserve">   Эвено-Бытантайский Национальный</t>
  </si>
  <si>
    <t xml:space="preserve">   Нерюнгринский</t>
  </si>
  <si>
    <t xml:space="preserve">   Биробиджанский</t>
  </si>
  <si>
    <t xml:space="preserve">   Облученский</t>
  </si>
  <si>
    <t xml:space="preserve">   Смидовичский</t>
  </si>
  <si>
    <t xml:space="preserve">   Ольский</t>
  </si>
  <si>
    <t xml:space="preserve">   Омсукчанский</t>
  </si>
  <si>
    <t xml:space="preserve">   Северо-Эвенский</t>
  </si>
  <si>
    <t xml:space="preserve">   Среднеканский</t>
  </si>
  <si>
    <t xml:space="preserve">   Сусуманский</t>
  </si>
  <si>
    <t xml:space="preserve">   Тенькинский</t>
  </si>
  <si>
    <t xml:space="preserve">   Хасынский</t>
  </si>
  <si>
    <t xml:space="preserve">   Ягоднинский</t>
  </si>
  <si>
    <t>Выберите субъект РФ</t>
  </si>
  <si>
    <t>государственная</t>
  </si>
  <si>
    <t>муниципальная</t>
  </si>
  <si>
    <t>частная</t>
  </si>
  <si>
    <t>Муниципальные районы</t>
  </si>
  <si>
    <t>Городские округа</t>
  </si>
  <si>
    <t xml:space="preserve">    Город Белогорск</t>
  </si>
  <si>
    <t xml:space="preserve">    Город Благовещенск</t>
  </si>
  <si>
    <t xml:space="preserve">    Город Зея</t>
  </si>
  <si>
    <t xml:space="preserve">    Город Райчихинск</t>
  </si>
  <si>
    <t xml:space="preserve">    Город Свободный</t>
  </si>
  <si>
    <t xml:space="preserve">    Город Тында</t>
  </si>
  <si>
    <t xml:space="preserve">    Город Шимановск</t>
  </si>
  <si>
    <t xml:space="preserve">    Поселок Углегорск (ЗАТО)</t>
  </si>
  <si>
    <t xml:space="preserve">    Прогресс</t>
  </si>
  <si>
    <t xml:space="preserve">    Город Биробиджан</t>
  </si>
  <si>
    <t xml:space="preserve">    Вилючинский</t>
  </si>
  <si>
    <t xml:space="preserve">    Петропавловск-Камчатский</t>
  </si>
  <si>
    <t xml:space="preserve">    поселок Палана</t>
  </si>
  <si>
    <t xml:space="preserve">    Город Магадан</t>
  </si>
  <si>
    <t xml:space="preserve">    Арсеньевский</t>
  </si>
  <si>
    <t xml:space="preserve">    Артемовский</t>
  </si>
  <si>
    <t xml:space="preserve">    Владивостокский</t>
  </si>
  <si>
    <t xml:space="preserve">    город Большой Камень (ЗАТО)</t>
  </si>
  <si>
    <t xml:space="preserve">    Город Фокино (ЗАТО)</t>
  </si>
  <si>
    <t xml:space="preserve">    Дальнегорский</t>
  </si>
  <si>
    <t xml:space="preserve">    Дальнереченский</t>
  </si>
  <si>
    <t xml:space="preserve">    Лесозаводский</t>
  </si>
  <si>
    <t xml:space="preserve">    Находкинский</t>
  </si>
  <si>
    <t xml:space="preserve">    Партизанский</t>
  </si>
  <si>
    <t xml:space="preserve">    Спасск-Дальний</t>
  </si>
  <si>
    <t xml:space="preserve">    Уссурийский</t>
  </si>
  <si>
    <t xml:space="preserve">    Город Якутск</t>
  </si>
  <si>
    <t xml:space="preserve">    Жатай</t>
  </si>
  <si>
    <t xml:space="preserve">    Александровск-Сахалинский район</t>
  </si>
  <si>
    <t xml:space="preserve">    Анивский район</t>
  </si>
  <si>
    <t xml:space="preserve">    Город Южно-Сахалинск</t>
  </si>
  <si>
    <t xml:space="preserve">    Долинский район</t>
  </si>
  <si>
    <t xml:space="preserve">    Корсаковский район</t>
  </si>
  <si>
    <t xml:space="preserve">    Курильский район</t>
  </si>
  <si>
    <t xml:space="preserve">    Макаровский район</t>
  </si>
  <si>
    <t xml:space="preserve">    Ногликский район</t>
  </si>
  <si>
    <t xml:space="preserve">    Охинский район</t>
  </si>
  <si>
    <t xml:space="preserve">    Поронайский район</t>
  </si>
  <si>
    <t xml:space="preserve">    Поселок Вахрушев</t>
  </si>
  <si>
    <t xml:space="preserve">    Северо-Курильский район</t>
  </si>
  <si>
    <t xml:space="preserve">    Смирныховский район</t>
  </si>
  <si>
    <t xml:space="preserve">    Томаринский район</t>
  </si>
  <si>
    <t xml:space="preserve">    Тымовский район</t>
  </si>
  <si>
    <t xml:space="preserve">    Холмский район</t>
  </si>
  <si>
    <t xml:space="preserve">    Южно-Курильский район</t>
  </si>
  <si>
    <t xml:space="preserve">    Город Амурск</t>
  </si>
  <si>
    <t xml:space="preserve">    Город Бикин</t>
  </si>
  <si>
    <t xml:space="preserve">    Город Комсомольск-на-Амуре</t>
  </si>
  <si>
    <t xml:space="preserve">    Город Николаевск-на-Амуре</t>
  </si>
  <si>
    <t xml:space="preserve">    Город Советская Гавань</t>
  </si>
  <si>
    <t xml:space="preserve">    Город Хабаровск</t>
  </si>
  <si>
    <t xml:space="preserve">    Город Анадырь</t>
  </si>
  <si>
    <t xml:space="preserve">    город Вятские Поляны</t>
  </si>
  <si>
    <t xml:space="preserve">    город Киров</t>
  </si>
  <si>
    <t xml:space="preserve">    город Кирово-Чепецк</t>
  </si>
  <si>
    <t xml:space="preserve">    город Котельнич</t>
  </si>
  <si>
    <t xml:space="preserve">    город Слободской</t>
  </si>
  <si>
    <t xml:space="preserve">    ЗАТО Первомайский</t>
  </si>
  <si>
    <t xml:space="preserve">    Город Арзамас</t>
  </si>
  <si>
    <t xml:space="preserve">    Город Дзержинск</t>
  </si>
  <si>
    <t xml:space="preserve">    Город Нижний Новгород</t>
  </si>
  <si>
    <t xml:space="preserve">    Город Саров (ЗАТО)</t>
  </si>
  <si>
    <t xml:space="preserve">    Город Бугуруслан</t>
  </si>
  <si>
    <t xml:space="preserve">    Город Бузулук</t>
  </si>
  <si>
    <t xml:space="preserve">    Город Гай</t>
  </si>
  <si>
    <t xml:space="preserve">    Город Медногорск</t>
  </si>
  <si>
    <t xml:space="preserve">    Город Новотроицк</t>
  </si>
  <si>
    <t xml:space="preserve">    Город Оренбург</t>
  </si>
  <si>
    <t xml:space="preserve">    Город Орск</t>
  </si>
  <si>
    <t xml:space="preserve">    Город Сорочинск</t>
  </si>
  <si>
    <t xml:space="preserve">    Поселок Комаровский (ЗАТО)</t>
  </si>
  <si>
    <t xml:space="preserve">    Город Заречный (ЗАТО)</t>
  </si>
  <si>
    <t xml:space="preserve">    Город Каменка</t>
  </si>
  <si>
    <t xml:space="preserve">    Город Кузнецк</t>
  </si>
  <si>
    <t xml:space="preserve">    Город Пенза</t>
  </si>
  <si>
    <t xml:space="preserve">    Город Сердобск</t>
  </si>
  <si>
    <t xml:space="preserve">    Березниковский</t>
  </si>
  <si>
    <t xml:space="preserve">    Город Кунгур</t>
  </si>
  <si>
    <t xml:space="preserve">    Город Пермь</t>
  </si>
  <si>
    <t xml:space="preserve">    Город Соликамск</t>
  </si>
  <si>
    <t xml:space="preserve">    Кудымкарский</t>
  </si>
  <si>
    <t xml:space="preserve">    Поселок Звездный (ЗАТО)</t>
  </si>
  <si>
    <t xml:space="preserve">    город Агидель</t>
  </si>
  <si>
    <t xml:space="preserve">    город Кумертау</t>
  </si>
  <si>
    <t xml:space="preserve">    город Межгорье (ЗАТО)</t>
  </si>
  <si>
    <t xml:space="preserve">    Город Нефтекамск</t>
  </si>
  <si>
    <t xml:space="preserve">    город Октябрьский</t>
  </si>
  <si>
    <t xml:space="preserve">    город Салават</t>
  </si>
  <si>
    <t xml:space="preserve">    город Сибай</t>
  </si>
  <si>
    <t xml:space="preserve">    город Стерлитамак</t>
  </si>
  <si>
    <t xml:space="preserve">    Город Уфа</t>
  </si>
  <si>
    <t xml:space="preserve">    Город Волжск</t>
  </si>
  <si>
    <t xml:space="preserve">    Город Йошкар-Ола</t>
  </si>
  <si>
    <t xml:space="preserve">    Город Козьмодемьянск</t>
  </si>
  <si>
    <t xml:space="preserve">   Муниципальное образование Ковылкино</t>
  </si>
  <si>
    <t xml:space="preserve">   Муниципальное образование Рузаевка</t>
  </si>
  <si>
    <t xml:space="preserve">    Город Саранск</t>
  </si>
  <si>
    <t xml:space="preserve">    Город Казань</t>
  </si>
  <si>
    <t xml:space="preserve">    Город Набережные Челны</t>
  </si>
  <si>
    <t xml:space="preserve">    Жигулевск</t>
  </si>
  <si>
    <t xml:space="preserve">    Кинель</t>
  </si>
  <si>
    <t xml:space="preserve">    Новокуйбышевск</t>
  </si>
  <si>
    <t xml:space="preserve">    Октябрьск</t>
  </si>
  <si>
    <t xml:space="preserve">    Отрадный</t>
  </si>
  <si>
    <t xml:space="preserve">    Похвистнево</t>
  </si>
  <si>
    <t xml:space="preserve">    Самара</t>
  </si>
  <si>
    <t xml:space="preserve">    Сызрань</t>
  </si>
  <si>
    <t xml:space="preserve">    Тольятти</t>
  </si>
  <si>
    <t xml:space="preserve">    Чапаевск</t>
  </si>
  <si>
    <t xml:space="preserve">    Город Саратов</t>
  </si>
  <si>
    <t xml:space="preserve">    Город Шиханы (ЗАТО)</t>
  </si>
  <si>
    <t xml:space="preserve">    Поселок Михайловский (ЗАТО)</t>
  </si>
  <si>
    <t xml:space="preserve">    Поселок Светлый (ЗАТО)</t>
  </si>
  <si>
    <t xml:space="preserve">    Город Воткинск</t>
  </si>
  <si>
    <t xml:space="preserve">    Город Глазов</t>
  </si>
  <si>
    <t xml:space="preserve">    Город Ижевск</t>
  </si>
  <si>
    <t xml:space="preserve">    Город Можга</t>
  </si>
  <si>
    <t xml:space="preserve">    Город Сарапул</t>
  </si>
  <si>
    <t xml:space="preserve">    Город Барыш</t>
  </si>
  <si>
    <t xml:space="preserve">    Город Димитровград</t>
  </si>
  <si>
    <t xml:space="preserve">    город Новоульяновск</t>
  </si>
  <si>
    <t xml:space="preserve">    город Ульяновск</t>
  </si>
  <si>
    <t xml:space="preserve">    Город Алатырь</t>
  </si>
  <si>
    <t xml:space="preserve">    Город Канаш</t>
  </si>
  <si>
    <t xml:space="preserve">    Город Новочебоксарск</t>
  </si>
  <si>
    <t xml:space="preserve">    Город Чебоксары</t>
  </si>
  <si>
    <t xml:space="preserve">    Город Шумерля</t>
  </si>
  <si>
    <t xml:space="preserve">    Архангельск</t>
  </si>
  <si>
    <t xml:space="preserve">    Коряжма</t>
  </si>
  <si>
    <t xml:space="preserve">    Котлас</t>
  </si>
  <si>
    <t xml:space="preserve">    Мирный (ЗАТО)</t>
  </si>
  <si>
    <t xml:space="preserve">    Новая Земля</t>
  </si>
  <si>
    <t xml:space="preserve">    Новодвинск</t>
  </si>
  <si>
    <t xml:space="preserve">    Северодвинск</t>
  </si>
  <si>
    <t xml:space="preserve">    Город Вологда</t>
  </si>
  <si>
    <t xml:space="preserve">    Город Череповец</t>
  </si>
  <si>
    <t xml:space="preserve">    Город Санкт-Петербург</t>
  </si>
  <si>
    <t xml:space="preserve">    Багратионовский</t>
  </si>
  <si>
    <t xml:space="preserve">    Балтийский</t>
  </si>
  <si>
    <t xml:space="preserve">    Город Калининград</t>
  </si>
  <si>
    <t xml:space="preserve">    Город Ладушкин</t>
  </si>
  <si>
    <t xml:space="preserve">    Город Мамоново</t>
  </si>
  <si>
    <t xml:space="preserve">    Город Пионерский</t>
  </si>
  <si>
    <t xml:space="preserve">    Город Советск</t>
  </si>
  <si>
    <t xml:space="preserve">    Гурьевский</t>
  </si>
  <si>
    <t xml:space="preserve">    Гусевский</t>
  </si>
  <si>
    <t xml:space="preserve">    Краснознаменский</t>
  </si>
  <si>
    <t xml:space="preserve">    Неманский</t>
  </si>
  <si>
    <t xml:space="preserve">    Нестеровский</t>
  </si>
  <si>
    <t xml:space="preserve">    Озерский</t>
  </si>
  <si>
    <t xml:space="preserve">    Полесский</t>
  </si>
  <si>
    <t xml:space="preserve">    Поселок Янтарный</t>
  </si>
  <si>
    <t xml:space="preserve">    Светловский</t>
  </si>
  <si>
    <t xml:space="preserve">    Светлогорский</t>
  </si>
  <si>
    <t xml:space="preserve">    Славский</t>
  </si>
  <si>
    <t xml:space="preserve">    Черняховский</t>
  </si>
  <si>
    <t xml:space="preserve">    Сосновоборский</t>
  </si>
  <si>
    <t xml:space="preserve">    город Апатиты</t>
  </si>
  <si>
    <t xml:space="preserve">    Город Заозерск (ЗАТО)</t>
  </si>
  <si>
    <t xml:space="preserve">    город Кировск</t>
  </si>
  <si>
    <t xml:space="preserve">    город Мончегорск</t>
  </si>
  <si>
    <t xml:space="preserve">    город Мурманск</t>
  </si>
  <si>
    <t xml:space="preserve">    Город Оленегорск</t>
  </si>
  <si>
    <t xml:space="preserve">    город Островной (ЗАТО)</t>
  </si>
  <si>
    <t xml:space="preserve">    город Полярные Зори</t>
  </si>
  <si>
    <t xml:space="preserve">    Город Полярный (ЗАТО)</t>
  </si>
  <si>
    <t xml:space="preserve">    город Североморск (ЗАТО)</t>
  </si>
  <si>
    <t xml:space="preserve">    город Снежногорск (ЗАТО)</t>
  </si>
  <si>
    <t xml:space="preserve">    Ковдорский район</t>
  </si>
  <si>
    <t xml:space="preserve">    поселок Видяево (ЗАТО)</t>
  </si>
  <si>
    <t xml:space="preserve">    Скалистый (ЗАТО)</t>
  </si>
  <si>
    <t xml:space="preserve">    Город Нарьян-Мар</t>
  </si>
  <si>
    <t xml:space="preserve">    Город Великий Новгород</t>
  </si>
  <si>
    <t xml:space="preserve">    Город Великие Луки</t>
  </si>
  <si>
    <t xml:space="preserve">    Город Псков</t>
  </si>
  <si>
    <t xml:space="preserve">    Город Костомукша</t>
  </si>
  <si>
    <t xml:space="preserve">    Город Петрозаводск</t>
  </si>
  <si>
    <t xml:space="preserve">    Город Воркута</t>
  </si>
  <si>
    <t xml:space="preserve">    Город Инта</t>
  </si>
  <si>
    <t xml:space="preserve">    Город Сыктывкар</t>
  </si>
  <si>
    <t xml:space="preserve">    Город Усинск</t>
  </si>
  <si>
    <t xml:space="preserve">    Город Ухта</t>
  </si>
  <si>
    <t xml:space="preserve">    Баксан</t>
  </si>
  <si>
    <t xml:space="preserve">    Нальчик</t>
  </si>
  <si>
    <t xml:space="preserve">    Прохладный</t>
  </si>
  <si>
    <t xml:space="preserve">    Город Карачаевск</t>
  </si>
  <si>
    <t xml:space="preserve">    Город Черкесск</t>
  </si>
  <si>
    <t xml:space="preserve">    Город Буйнакск</t>
  </si>
  <si>
    <t xml:space="preserve">    Город Дагестанские Огни</t>
  </si>
  <si>
    <t xml:space="preserve">    Город Дербент</t>
  </si>
  <si>
    <t xml:space="preserve">    Город Избербаш</t>
  </si>
  <si>
    <t xml:space="preserve">    Город Каспийск</t>
  </si>
  <si>
    <t xml:space="preserve">    Город Кизилюрт</t>
  </si>
  <si>
    <t xml:space="preserve">    Город Кизляр</t>
  </si>
  <si>
    <t xml:space="preserve">    Город Махачкала</t>
  </si>
  <si>
    <t xml:space="preserve">    Город Хасавюрт</t>
  </si>
  <si>
    <t xml:space="preserve">    Город Южно-Сухокумск</t>
  </si>
  <si>
    <t xml:space="preserve">    Город Владикавказ</t>
  </si>
  <si>
    <t xml:space="preserve">    Город Буденновск</t>
  </si>
  <si>
    <t xml:space="preserve">    Город Георгиевск</t>
  </si>
  <si>
    <t xml:space="preserve">    Город Лермонтов</t>
  </si>
  <si>
    <t xml:space="preserve">    Город Невинномысск</t>
  </si>
  <si>
    <t xml:space="preserve">    Город Ставрополь</t>
  </si>
  <si>
    <t xml:space="preserve">    Город-курорт Ессентуки</t>
  </si>
  <si>
    <t xml:space="preserve">    Город-курорт Железноводск</t>
  </si>
  <si>
    <t xml:space="preserve">    Город-курорт Кисловодск</t>
  </si>
  <si>
    <t xml:space="preserve">    Город-курорт Пятигорск</t>
  </si>
  <si>
    <t xml:space="preserve">    Город Алейск</t>
  </si>
  <si>
    <t xml:space="preserve">    Город Барнаул</t>
  </si>
  <si>
    <t xml:space="preserve">    Город Белокуриха</t>
  </si>
  <si>
    <t xml:space="preserve">    Город Бийск</t>
  </si>
  <si>
    <t xml:space="preserve">    Город Заринск</t>
  </si>
  <si>
    <t xml:space="preserve">    Город Змеиногорск</t>
  </si>
  <si>
    <t xml:space="preserve">    Город Камень-на-Оби</t>
  </si>
  <si>
    <t xml:space="preserve">    Город Новоалтайск</t>
  </si>
  <si>
    <t xml:space="preserve">    Город Рубцовск</t>
  </si>
  <si>
    <t xml:space="preserve">    Город Славгород</t>
  </si>
  <si>
    <t xml:space="preserve">    Город Яровое</t>
  </si>
  <si>
    <t xml:space="preserve">    Поселок Сибирский (ЗАТО)</t>
  </si>
  <si>
    <t xml:space="preserve">    Город Петровск-Забайкальский</t>
  </si>
  <si>
    <t xml:space="preserve">    Город Чита</t>
  </si>
  <si>
    <t xml:space="preserve">    Поселок Горный (ЗАТО)</t>
  </si>
  <si>
    <t xml:space="preserve">    Город Братск</t>
  </si>
  <si>
    <t xml:space="preserve">    Город Зима</t>
  </si>
  <si>
    <t xml:space="preserve">    Город Иркутск</t>
  </si>
  <si>
    <t xml:space="preserve">    Город Саянск</t>
  </si>
  <si>
    <t xml:space="preserve">    Город Свирск</t>
  </si>
  <si>
    <t xml:space="preserve">    Город Тулун</t>
  </si>
  <si>
    <t xml:space="preserve">    Город Усолье-Сибирское</t>
  </si>
  <si>
    <t xml:space="preserve">    Город Усть-Илимск</t>
  </si>
  <si>
    <t xml:space="preserve">    Город Черемхово</t>
  </si>
  <si>
    <t xml:space="preserve">    город Анжеро-Судженск</t>
  </si>
  <si>
    <t xml:space="preserve">    город Белово</t>
  </si>
  <si>
    <t xml:space="preserve">    город Березовский</t>
  </si>
  <si>
    <t xml:space="preserve">    город Калтан</t>
  </si>
  <si>
    <t xml:space="preserve">    город Кемерово</t>
  </si>
  <si>
    <t xml:space="preserve">    город Киселевск</t>
  </si>
  <si>
    <t xml:space="preserve">    город Ленинск-Кузнецкий</t>
  </si>
  <si>
    <t xml:space="preserve">    город Междуреченск</t>
  </si>
  <si>
    <t xml:space="preserve">    город Мыски</t>
  </si>
  <si>
    <t xml:space="preserve">    город Новокузнецк</t>
  </si>
  <si>
    <t xml:space="preserve">    город Осинники</t>
  </si>
  <si>
    <t xml:space="preserve">    город Полысаево</t>
  </si>
  <si>
    <t xml:space="preserve">    город Прокопьевск</t>
  </si>
  <si>
    <t xml:space="preserve">    город Тайга</t>
  </si>
  <si>
    <t xml:space="preserve">    город Юрга</t>
  </si>
  <si>
    <t xml:space="preserve">    поселок городского типа Краснобродский</t>
  </si>
  <si>
    <t xml:space="preserve">    Город Ачинск</t>
  </si>
  <si>
    <t xml:space="preserve">    Город Боготол</t>
  </si>
  <si>
    <t xml:space="preserve">    Город Бородино</t>
  </si>
  <si>
    <t xml:space="preserve">    город Дивногорск</t>
  </si>
  <si>
    <t xml:space="preserve">    Город Енисейск</t>
  </si>
  <si>
    <t xml:space="preserve">    город Железногорск (ЗАТО)</t>
  </si>
  <si>
    <t xml:space="preserve">    Город Заозерный</t>
  </si>
  <si>
    <t xml:space="preserve">    Город Зеленогорск (ЗАТО)</t>
  </si>
  <si>
    <t xml:space="preserve">    Город Канск</t>
  </si>
  <si>
    <t xml:space="preserve">    город Красноярск</t>
  </si>
  <si>
    <t xml:space="preserve">    город Лесосибирск</t>
  </si>
  <si>
    <t xml:space="preserve">    Город Минусинск</t>
  </si>
  <si>
    <t xml:space="preserve">    Город Назарово</t>
  </si>
  <si>
    <t xml:space="preserve">    город Норильск</t>
  </si>
  <si>
    <t xml:space="preserve">    Город Сосновоборск</t>
  </si>
  <si>
    <t xml:space="preserve">    город Шарыпово</t>
  </si>
  <si>
    <t xml:space="preserve">    поселок Кедровый</t>
  </si>
  <si>
    <t xml:space="preserve">    Поселок Солнечный (ЗАТО)</t>
  </si>
  <si>
    <t xml:space="preserve">    Город Бердск</t>
  </si>
  <si>
    <t xml:space="preserve">    Город Искитим</t>
  </si>
  <si>
    <t xml:space="preserve">    Город Новосибирск</t>
  </si>
  <si>
    <t xml:space="preserve">    Город Обь</t>
  </si>
  <si>
    <t xml:space="preserve">    Поселок Кольцово</t>
  </si>
  <si>
    <t xml:space="preserve">    город Омск</t>
  </si>
  <si>
    <t xml:space="preserve">    Город Горно-Алтайск</t>
  </si>
  <si>
    <t xml:space="preserve">    Город Северобайкальск</t>
  </si>
  <si>
    <t xml:space="preserve">    Город Улан-Удэ</t>
  </si>
  <si>
    <t xml:space="preserve">    Город Ак-Довурак</t>
  </si>
  <si>
    <t xml:space="preserve">    Город Кызыл</t>
  </si>
  <si>
    <t xml:space="preserve">    Город Абаза</t>
  </si>
  <si>
    <t xml:space="preserve">    Город Абакан</t>
  </si>
  <si>
    <t xml:space="preserve">    Город Саяногорск</t>
  </si>
  <si>
    <t xml:space="preserve">    Город Сорск</t>
  </si>
  <si>
    <t xml:space="preserve">    Город Черногорск</t>
  </si>
  <si>
    <t xml:space="preserve">    Город Северск (ЗАТО)</t>
  </si>
  <si>
    <t xml:space="preserve">    Город Стрежевой</t>
  </si>
  <si>
    <t xml:space="preserve">    Город Томск</t>
  </si>
  <si>
    <t xml:space="preserve">    Пудинское</t>
  </si>
  <si>
    <t xml:space="preserve">    Город Курган</t>
  </si>
  <si>
    <t xml:space="preserve">    Город Шадринск</t>
  </si>
  <si>
    <t xml:space="preserve">    Алапаевский район</t>
  </si>
  <si>
    <t xml:space="preserve">    Артемовский район</t>
  </si>
  <si>
    <t xml:space="preserve">    Артинский район</t>
  </si>
  <si>
    <t xml:space="preserve">    Ачитский район</t>
  </si>
  <si>
    <t xml:space="preserve">    Белоярский район</t>
  </si>
  <si>
    <t xml:space="preserve">    Бисертское</t>
  </si>
  <si>
    <t xml:space="preserve">    Богдановичский район</t>
  </si>
  <si>
    <t xml:space="preserve">    Верхнесалдинский район</t>
  </si>
  <si>
    <t xml:space="preserve">    Верхняя Пышма</t>
  </si>
  <si>
    <t xml:space="preserve">    Верхотурский уезд</t>
  </si>
  <si>
    <t xml:space="preserve">    Гаринский район</t>
  </si>
  <si>
    <t xml:space="preserve">    Город Алапаевск</t>
  </si>
  <si>
    <t xml:space="preserve">    Город Арамиль</t>
  </si>
  <si>
    <t xml:space="preserve">    Город Асбест</t>
  </si>
  <si>
    <t xml:space="preserve">    Город Березовский</t>
  </si>
  <si>
    <t xml:space="preserve">    Город Верхний Тагил</t>
  </si>
  <si>
    <t xml:space="preserve">    Город Верхняя Тура</t>
  </si>
  <si>
    <t xml:space="preserve">    Город Волчанск</t>
  </si>
  <si>
    <t xml:space="preserve">    Город Дегтярск</t>
  </si>
  <si>
    <t xml:space="preserve">    Город Екатеринбург</t>
  </si>
  <si>
    <t xml:space="preserve">    Город Заречный</t>
  </si>
  <si>
    <t xml:space="preserve">    Город Ивдель</t>
  </si>
  <si>
    <t xml:space="preserve">    Город Ирбит</t>
  </si>
  <si>
    <t xml:space="preserve">    Город Каменск-Уральский</t>
  </si>
  <si>
    <t xml:space="preserve">    Город Камышлов</t>
  </si>
  <si>
    <t xml:space="preserve">    Город Карпинск</t>
  </si>
  <si>
    <t xml:space="preserve">    Город Качканар</t>
  </si>
  <si>
    <t xml:space="preserve">    Город Кировград</t>
  </si>
  <si>
    <t xml:space="preserve">    Город Краснотурьинск</t>
  </si>
  <si>
    <t xml:space="preserve">    Город Красноуральск</t>
  </si>
  <si>
    <t xml:space="preserve">    Город Красноуфимск</t>
  </si>
  <si>
    <t xml:space="preserve">    Город Кушва</t>
  </si>
  <si>
    <t xml:space="preserve">    Город Лесной (ЗАТО)</t>
  </si>
  <si>
    <t xml:space="preserve">    Город Нижний Тагил</t>
  </si>
  <si>
    <t xml:space="preserve">    Город Нижняя Салда</t>
  </si>
  <si>
    <t xml:space="preserve">    Город Новоуральск (ЗАТО)</t>
  </si>
  <si>
    <t xml:space="preserve">    Город Первоуральск</t>
  </si>
  <si>
    <t xml:space="preserve">    Город Полевской</t>
  </si>
  <si>
    <t xml:space="preserve">    Город Североуральск</t>
  </si>
  <si>
    <t xml:space="preserve">    Город Серов</t>
  </si>
  <si>
    <t xml:space="preserve">    Город Среднеуральск</t>
  </si>
  <si>
    <t xml:space="preserve">    Город Сухой Лог</t>
  </si>
  <si>
    <t xml:space="preserve">    Ирбитский район</t>
  </si>
  <si>
    <t xml:space="preserve">    Каменский район</t>
  </si>
  <si>
    <t xml:space="preserve">    Красноуфимский район</t>
  </si>
  <si>
    <t xml:space="preserve">    Невьянский район</t>
  </si>
  <si>
    <t xml:space="preserve">    Нижнетуринский район</t>
  </si>
  <si>
    <t xml:space="preserve">    Новолялинский район</t>
  </si>
  <si>
    <t xml:space="preserve">    Поселок Верх-Нейвинский</t>
  </si>
  <si>
    <t xml:space="preserve">    Поселок Пелым</t>
  </si>
  <si>
    <t xml:space="preserve">    Поселок Рефтинский</t>
  </si>
  <si>
    <t xml:space="preserve">    Поселок Староуткинск</t>
  </si>
  <si>
    <t xml:space="preserve">    Поселок Уральский (ЗАТО)</t>
  </si>
  <si>
    <t xml:space="preserve">    Пригородный район</t>
  </si>
  <si>
    <t xml:space="preserve">    Пышминский район</t>
  </si>
  <si>
    <t xml:space="preserve">    Рабочий поселок Верхнее Дуброво</t>
  </si>
  <si>
    <t xml:space="preserve">    Рабочий поселок Малышева</t>
  </si>
  <si>
    <t xml:space="preserve">    Ревдинский район</t>
  </si>
  <si>
    <t xml:space="preserve">    Режевский район</t>
  </si>
  <si>
    <t xml:space="preserve">    Свободный (ЗАТО)</t>
  </si>
  <si>
    <t xml:space="preserve">    Серовский район</t>
  </si>
  <si>
    <t xml:space="preserve">    Сысертский район</t>
  </si>
  <si>
    <t xml:space="preserve">    Тавдинский район</t>
  </si>
  <si>
    <t xml:space="preserve">    Талицкий район</t>
  </si>
  <si>
    <t xml:space="preserve">    Тугулымский район</t>
  </si>
  <si>
    <t xml:space="preserve">    Туринский район</t>
  </si>
  <si>
    <t xml:space="preserve">    Шалинский район</t>
  </si>
  <si>
    <t xml:space="preserve">    Город Заводоуковск</t>
  </si>
  <si>
    <t xml:space="preserve">    Город Ишим</t>
  </si>
  <si>
    <t xml:space="preserve">    Город Тобольск</t>
  </si>
  <si>
    <t xml:space="preserve">    Город Тюмень</t>
  </si>
  <si>
    <t xml:space="preserve">    Город Ялуторовск</t>
  </si>
  <si>
    <t xml:space="preserve">    Город Когалым</t>
  </si>
  <si>
    <t xml:space="preserve">    Город Лангепас</t>
  </si>
  <si>
    <t xml:space="preserve">    Город Мегион</t>
  </si>
  <si>
    <t xml:space="preserve">    Город Нефтеюганск</t>
  </si>
  <si>
    <t xml:space="preserve">    Город Нижневартовск</t>
  </si>
  <si>
    <t xml:space="preserve">    Город Нягань</t>
  </si>
  <si>
    <t xml:space="preserve">    Город Покачи</t>
  </si>
  <si>
    <t xml:space="preserve">    Город Пыть-Ях</t>
  </si>
  <si>
    <t xml:space="preserve">    Город Радужный</t>
  </si>
  <si>
    <t xml:space="preserve">    Город Сургут</t>
  </si>
  <si>
    <t xml:space="preserve">    Город Урай</t>
  </si>
  <si>
    <t xml:space="preserve">    Город Ханты-Мансийск</t>
  </si>
  <si>
    <t xml:space="preserve">    Город Югорск</t>
  </si>
  <si>
    <t xml:space="preserve">    Верхнеуфалейский</t>
  </si>
  <si>
    <t xml:space="preserve">    Златоустовский</t>
  </si>
  <si>
    <t xml:space="preserve">    Карабашский</t>
  </si>
  <si>
    <t xml:space="preserve">    Копейский</t>
  </si>
  <si>
    <t xml:space="preserve">    Кыштымский</t>
  </si>
  <si>
    <t xml:space="preserve">    Локомотивный</t>
  </si>
  <si>
    <t xml:space="preserve">    Магнитогорский</t>
  </si>
  <si>
    <t xml:space="preserve">    Миасский</t>
  </si>
  <si>
    <t xml:space="preserve">    Снежинский</t>
  </si>
  <si>
    <t xml:space="preserve">    Трехгорный</t>
  </si>
  <si>
    <t xml:space="preserve">    Троицкий</t>
  </si>
  <si>
    <t xml:space="preserve">    Усть-Катавский</t>
  </si>
  <si>
    <t xml:space="preserve">    Чебаркульский</t>
  </si>
  <si>
    <t xml:space="preserve">    Челябинский</t>
  </si>
  <si>
    <t xml:space="preserve">    Южноуральский</t>
  </si>
  <si>
    <t xml:space="preserve">    Город Губкинский</t>
  </si>
  <si>
    <t xml:space="preserve">    Город Лабытнанги</t>
  </si>
  <si>
    <t xml:space="preserve">    Город Муравленко</t>
  </si>
  <si>
    <t xml:space="preserve">    Город Новый Уренгой</t>
  </si>
  <si>
    <t xml:space="preserve">    Город Ноябрьск</t>
  </si>
  <si>
    <t xml:space="preserve">    Город Салехард</t>
  </si>
  <si>
    <t xml:space="preserve">    Город Белгород</t>
  </si>
  <si>
    <t xml:space="preserve">    Губкинский</t>
  </si>
  <si>
    <t xml:space="preserve">    Старооскольский</t>
  </si>
  <si>
    <t xml:space="preserve">    Город Брянск</t>
  </si>
  <si>
    <t xml:space="preserve">    Город Клинцы</t>
  </si>
  <si>
    <t xml:space="preserve">    Город Новозыбков</t>
  </si>
  <si>
    <t xml:space="preserve">    Город Сельцо</t>
  </si>
  <si>
    <t xml:space="preserve">    Город Стародуб</t>
  </si>
  <si>
    <t xml:space="preserve">    Город Фокино</t>
  </si>
  <si>
    <t xml:space="preserve">    Поселок Климово</t>
  </si>
  <si>
    <t xml:space="preserve">    Город Владимир</t>
  </si>
  <si>
    <t xml:space="preserve">    Город Гусь-Хрустальный</t>
  </si>
  <si>
    <t xml:space="preserve">    Город Ковров</t>
  </si>
  <si>
    <t xml:space="preserve">    Город Радужный (ЗАТО)</t>
  </si>
  <si>
    <t xml:space="preserve">    Округ Муром</t>
  </si>
  <si>
    <t xml:space="preserve">    Город Борисоглебск</t>
  </si>
  <si>
    <t xml:space="preserve">    Город Воронеж</t>
  </si>
  <si>
    <t xml:space="preserve">    Город Нововоронеж</t>
  </si>
  <si>
    <t xml:space="preserve">    Город Москва</t>
  </si>
  <si>
    <t xml:space="preserve">    Город Вичуга</t>
  </si>
  <si>
    <t xml:space="preserve">    Город Иваново</t>
  </si>
  <si>
    <t xml:space="preserve">    Город Кинешма</t>
  </si>
  <si>
    <t xml:space="preserve">    Город Кохма</t>
  </si>
  <si>
    <t xml:space="preserve">    Город Тейково</t>
  </si>
  <si>
    <t xml:space="preserve">    Город Шуя</t>
  </si>
  <si>
    <t xml:space="preserve">    Город Калуга</t>
  </si>
  <si>
    <t xml:space="preserve">    Город Обнинск</t>
  </si>
  <si>
    <t xml:space="preserve">   Антроповский</t>
  </si>
  <si>
    <t xml:space="preserve">   Буйский</t>
  </si>
  <si>
    <t xml:space="preserve">   Вохомский</t>
  </si>
  <si>
    <t xml:space="preserve">   Галичский</t>
  </si>
  <si>
    <t xml:space="preserve">   Город Нерехта и Нерехтский</t>
  </si>
  <si>
    <t xml:space="preserve">   Город Нея и Нейский</t>
  </si>
  <si>
    <t xml:space="preserve">   Кадыйский</t>
  </si>
  <si>
    <t xml:space="preserve">   Кологривский</t>
  </si>
  <si>
    <t xml:space="preserve">   Костромской</t>
  </si>
  <si>
    <t xml:space="preserve">   Красносельский</t>
  </si>
  <si>
    <t xml:space="preserve">   Макарьевский</t>
  </si>
  <si>
    <t xml:space="preserve">   Межевской</t>
  </si>
  <si>
    <t xml:space="preserve">   Павинский</t>
  </si>
  <si>
    <t xml:space="preserve">   Парфеньевский</t>
  </si>
  <si>
    <t xml:space="preserve">   Поназыревский</t>
  </si>
  <si>
    <t xml:space="preserve">   Пыщугский</t>
  </si>
  <si>
    <t xml:space="preserve">   Солигаличский</t>
  </si>
  <si>
    <t xml:space="preserve">   Судиславский</t>
  </si>
  <si>
    <t xml:space="preserve">   Сусанинский</t>
  </si>
  <si>
    <t xml:space="preserve">   Чухломский</t>
  </si>
  <si>
    <t xml:space="preserve">   Шарьинский</t>
  </si>
  <si>
    <t xml:space="preserve">    Город Буй</t>
  </si>
  <si>
    <t xml:space="preserve">    Город Волгореченск</t>
  </si>
  <si>
    <t xml:space="preserve">    Город Галич</t>
  </si>
  <si>
    <t xml:space="preserve">    Город Кострома</t>
  </si>
  <si>
    <t xml:space="preserve">    Город Мантурово</t>
  </si>
  <si>
    <t xml:space="preserve">    Город Шарья</t>
  </si>
  <si>
    <t xml:space="preserve">    город Железногорск</t>
  </si>
  <si>
    <t xml:space="preserve">    город Курск</t>
  </si>
  <si>
    <t xml:space="preserve">    город Курчатов</t>
  </si>
  <si>
    <t xml:space="preserve">    город Льгов</t>
  </si>
  <si>
    <t xml:space="preserve">    город Щигры</t>
  </si>
  <si>
    <t xml:space="preserve">    Город Елец</t>
  </si>
  <si>
    <t xml:space="preserve">    Город Липецк</t>
  </si>
  <si>
    <t xml:space="preserve">    Город Балашиха</t>
  </si>
  <si>
    <t xml:space="preserve">    Город Бронницы</t>
  </si>
  <si>
    <t xml:space="preserve">    Город Дзержинский</t>
  </si>
  <si>
    <t xml:space="preserve">    Город Долгопрудный</t>
  </si>
  <si>
    <t xml:space="preserve">    Город Домодедово</t>
  </si>
  <si>
    <t xml:space="preserve">    Город Дубна</t>
  </si>
  <si>
    <t xml:space="preserve">    Город Железнодорожный</t>
  </si>
  <si>
    <t xml:space="preserve">    Город Жуковский</t>
  </si>
  <si>
    <t xml:space="preserve">    Город Звенигород</t>
  </si>
  <si>
    <t xml:space="preserve">    Город Ивантеевка</t>
  </si>
  <si>
    <t xml:space="preserve">    Город Климовск</t>
  </si>
  <si>
    <t xml:space="preserve">    Город Коломна</t>
  </si>
  <si>
    <t xml:space="preserve">    Город Королев</t>
  </si>
  <si>
    <t xml:space="preserve">    Город Котельники</t>
  </si>
  <si>
    <t xml:space="preserve">    Город Красноармейск</t>
  </si>
  <si>
    <t xml:space="preserve">    Город Краснознаменск (ЗАТО)</t>
  </si>
  <si>
    <t xml:space="preserve">    Город Лобня</t>
  </si>
  <si>
    <t xml:space="preserve">    Город Лосино-Петровский</t>
  </si>
  <si>
    <t xml:space="preserve">    Город Лыткарино</t>
  </si>
  <si>
    <t xml:space="preserve">    Город Орехово-Зуево</t>
  </si>
  <si>
    <t xml:space="preserve">    Город Подольск</t>
  </si>
  <si>
    <t xml:space="preserve">    Город Протвино</t>
  </si>
  <si>
    <t xml:space="preserve">    Город Пущино</t>
  </si>
  <si>
    <t xml:space="preserve">    Город Реутов</t>
  </si>
  <si>
    <t xml:space="preserve">    Город Рошаль</t>
  </si>
  <si>
    <t xml:space="preserve">    Город Серпухов</t>
  </si>
  <si>
    <t xml:space="preserve">    Город Троицк</t>
  </si>
  <si>
    <t xml:space="preserve">    Город Фрязино</t>
  </si>
  <si>
    <t xml:space="preserve">    Город Химки</t>
  </si>
  <si>
    <t xml:space="preserve">    Город Черноголовка</t>
  </si>
  <si>
    <t xml:space="preserve">    Город Щербинка</t>
  </si>
  <si>
    <t xml:space="preserve">    Город Электрогорск</t>
  </si>
  <si>
    <t xml:space="preserve">    Город Электросталь</t>
  </si>
  <si>
    <t xml:space="preserve">    Город Юбилейный</t>
  </si>
  <si>
    <t xml:space="preserve">    Поселок Восход (ЗАТО)</t>
  </si>
  <si>
    <t xml:space="preserve">    Поселок Молодежный (ЗАТО)</t>
  </si>
  <si>
    <t xml:space="preserve">    город Ливны</t>
  </si>
  <si>
    <t xml:space="preserve">    город Мценск</t>
  </si>
  <si>
    <t xml:space="preserve">    город Орел</t>
  </si>
  <si>
    <t xml:space="preserve">    Город Касимов</t>
  </si>
  <si>
    <t xml:space="preserve">    Город Рязань</t>
  </si>
  <si>
    <t xml:space="preserve">    Город Сасово</t>
  </si>
  <si>
    <t xml:space="preserve">    Город Скопин</t>
  </si>
  <si>
    <t xml:space="preserve">    Город Десногорск</t>
  </si>
  <si>
    <t xml:space="preserve">    Город Смоленск</t>
  </si>
  <si>
    <t xml:space="preserve">    Город Кирсанов</t>
  </si>
  <si>
    <t xml:space="preserve">    Город Котовск</t>
  </si>
  <si>
    <t xml:space="preserve">    Город Мичуринск</t>
  </si>
  <si>
    <t xml:space="preserve">    Город Моршанск</t>
  </si>
  <si>
    <t xml:space="preserve">    Город Рассказово</t>
  </si>
  <si>
    <t xml:space="preserve">    Город Тамбов</t>
  </si>
  <si>
    <t xml:space="preserve">    Город Уварово</t>
  </si>
  <si>
    <t xml:space="preserve">    Город Вышний Волочек</t>
  </si>
  <si>
    <t xml:space="preserve">    Город Кимры</t>
  </si>
  <si>
    <t xml:space="preserve">    Город Ржев</t>
  </si>
  <si>
    <t xml:space="preserve">    Город Тверь</t>
  </si>
  <si>
    <t xml:space="preserve">    Город Торжок</t>
  </si>
  <si>
    <t xml:space="preserve">    Город Удомля</t>
  </si>
  <si>
    <t xml:space="preserve">    Поселок Озерный (ЗАТО)</t>
  </si>
  <si>
    <t xml:space="preserve">    Город Донской</t>
  </si>
  <si>
    <t xml:space="preserve">    город Новомосковск</t>
  </si>
  <si>
    <t xml:space="preserve">    Город Тула</t>
  </si>
  <si>
    <t xml:space="preserve">    Рабочий поселок Новогуровский</t>
  </si>
  <si>
    <t xml:space="preserve">    Город Переславль-Залесский</t>
  </si>
  <si>
    <t xml:space="preserve">    Город Ярославль</t>
  </si>
  <si>
    <t xml:space="preserve">    Город Астрахань</t>
  </si>
  <si>
    <t xml:space="preserve">    Закрытое административно-территориальное образование Знаменск</t>
  </si>
  <si>
    <t xml:space="preserve">    Город Волгоград</t>
  </si>
  <si>
    <t xml:space="preserve">    Город Волжский</t>
  </si>
  <si>
    <t xml:space="preserve">    Город Камышин</t>
  </si>
  <si>
    <t xml:space="preserve">    Город Михайловка</t>
  </si>
  <si>
    <t xml:space="preserve">    Город Урюпинск</t>
  </si>
  <si>
    <t xml:space="preserve">    Город Фролово</t>
  </si>
  <si>
    <t xml:space="preserve">    Город Анапа</t>
  </si>
  <si>
    <t xml:space="preserve">    Город Армавир</t>
  </si>
  <si>
    <t xml:space="preserve">    Город Геленджик</t>
  </si>
  <si>
    <t xml:space="preserve">    Город Горячий Ключ</t>
  </si>
  <si>
    <t xml:space="preserve">    Город Ейск</t>
  </si>
  <si>
    <t xml:space="preserve">    Город Краснодар</t>
  </si>
  <si>
    <t xml:space="preserve">    Город Кропоткин</t>
  </si>
  <si>
    <t xml:space="preserve">    Город Новороссийск</t>
  </si>
  <si>
    <t xml:space="preserve">    Город Сочи</t>
  </si>
  <si>
    <t xml:space="preserve">    Город Тихорецк</t>
  </si>
  <si>
    <t xml:space="preserve">    Город Адыгейск</t>
  </si>
  <si>
    <t xml:space="preserve">    Город Майкоп</t>
  </si>
  <si>
    <t xml:space="preserve">    Город Элиста</t>
  </si>
  <si>
    <t xml:space="preserve">    Город Азов</t>
  </si>
  <si>
    <t xml:space="preserve">    Город Батайск</t>
  </si>
  <si>
    <t xml:space="preserve">    Город Волгодонск</t>
  </si>
  <si>
    <t xml:space="preserve">    Город Гуково</t>
  </si>
  <si>
    <t xml:space="preserve">    Город Донецк</t>
  </si>
  <si>
    <t xml:space="preserve">    Город Зверево</t>
  </si>
  <si>
    <t xml:space="preserve">    Город Каменск-Шахтинский</t>
  </si>
  <si>
    <t xml:space="preserve">    Город Новочеркасск</t>
  </si>
  <si>
    <t xml:space="preserve">    Город Новошахтинск</t>
  </si>
  <si>
    <t xml:space="preserve">    Город Ростов-на-Дону</t>
  </si>
  <si>
    <t xml:space="preserve">    Город Таганрог</t>
  </si>
  <si>
    <t xml:space="preserve">    Город Шахты</t>
  </si>
  <si>
    <t>Дальневосточный_федеральный_округ</t>
  </si>
  <si>
    <t>___Амурская_область</t>
  </si>
  <si>
    <t>___Еврейская_автономная_область</t>
  </si>
  <si>
    <t>___Камчатский_край</t>
  </si>
  <si>
    <t>___Магаданская_область</t>
  </si>
  <si>
    <t>___Приморский_край</t>
  </si>
  <si>
    <t>___Сахалинская_область</t>
  </si>
  <si>
    <t>___Хабаровский_край</t>
  </si>
  <si>
    <t>___Чукотский_автономный_округ</t>
  </si>
  <si>
    <t>Приволжский_федеральный_округ</t>
  </si>
  <si>
    <t>___Кировская_область</t>
  </si>
  <si>
    <t>___Нижегородская_область</t>
  </si>
  <si>
    <t>___Оренбургская_область</t>
  </si>
  <si>
    <t>___Пензенская_область</t>
  </si>
  <si>
    <t>___Пермский_край</t>
  </si>
  <si>
    <t>___Республика_Башкортостан</t>
  </si>
  <si>
    <t>___Республика_Марий_Эл</t>
  </si>
  <si>
    <t>___Республика_Мордовия</t>
  </si>
  <si>
    <t>___Республика_Татарстан</t>
  </si>
  <si>
    <t>___Самарская_область</t>
  </si>
  <si>
    <t>___Саратовская_область</t>
  </si>
  <si>
    <t>___Удмуртская_Республика</t>
  </si>
  <si>
    <t>___Ульяновская_область</t>
  </si>
  <si>
    <t>___Чувашская_Республика</t>
  </si>
  <si>
    <t>___Архангельская_область</t>
  </si>
  <si>
    <t>___Вологодская_область</t>
  </si>
  <si>
    <t>___Калининградская_область</t>
  </si>
  <si>
    <t>___Ленинградская_область</t>
  </si>
  <si>
    <t>___Мурманская_область</t>
  </si>
  <si>
    <t>___Ненецкий_автономный_округ</t>
  </si>
  <si>
    <t>___Новгородская_область</t>
  </si>
  <si>
    <t>___Псковская_область</t>
  </si>
  <si>
    <t>___Республика_Карелия</t>
  </si>
  <si>
    <t>___Республика_Коми</t>
  </si>
  <si>
    <t>___Республика_Дагестан</t>
  </si>
  <si>
    <t>___Республика_Ингушетия</t>
  </si>
  <si>
    <t>___Ставропольский_край</t>
  </si>
  <si>
    <t>___Чеченская_Республика</t>
  </si>
  <si>
    <t>Сибирский_федеральный_округ</t>
  </si>
  <si>
    <t>___Алтайский_край</t>
  </si>
  <si>
    <t>___Забайкальский_край</t>
  </si>
  <si>
    <t>___Иркутская_область</t>
  </si>
  <si>
    <t>___Кемеровская_область</t>
  </si>
  <si>
    <t>___Красноярский_край</t>
  </si>
  <si>
    <t>___Новосибирская_область</t>
  </si>
  <si>
    <t>___Омская_область</t>
  </si>
  <si>
    <t>___Республика_Алтай</t>
  </si>
  <si>
    <t>___Республика_Бурятия</t>
  </si>
  <si>
    <t>___Республика_Тыва</t>
  </si>
  <si>
    <t>___Республика_Хакасия</t>
  </si>
  <si>
    <t>___Томская_область</t>
  </si>
  <si>
    <t>Уральский_федеральный_округ</t>
  </si>
  <si>
    <t>___Курганская_область</t>
  </si>
  <si>
    <t>___Свердловская_область</t>
  </si>
  <si>
    <t>___Тюменская_область</t>
  </si>
  <si>
    <t>___Челябинская_область</t>
  </si>
  <si>
    <t>Центральный_федеральный_округ</t>
  </si>
  <si>
    <t>___Белгородская_область</t>
  </si>
  <si>
    <t>___Брянская_область</t>
  </si>
  <si>
    <t>___Владимирская_область</t>
  </si>
  <si>
    <t>___Воронежская_область</t>
  </si>
  <si>
    <t>___Город_Москва</t>
  </si>
  <si>
    <t>___Ивановская_область</t>
  </si>
  <si>
    <t>___Калужская_область</t>
  </si>
  <si>
    <t>___Костромская_область</t>
  </si>
  <si>
    <t>___Курская_область</t>
  </si>
  <si>
    <t>___Липецкая_область</t>
  </si>
  <si>
    <t>___Московская_область</t>
  </si>
  <si>
    <t>___Орловская_область</t>
  </si>
  <si>
    <t>___Рязанская_область</t>
  </si>
  <si>
    <t>___Смоленская_область</t>
  </si>
  <si>
    <t>___Тамбовская_область</t>
  </si>
  <si>
    <t>___Тверская_область</t>
  </si>
  <si>
    <t>___Тульская_область</t>
  </si>
  <si>
    <t>___Ярославская_область</t>
  </si>
  <si>
    <t>Южный_федеральный_округ</t>
  </si>
  <si>
    <t>___Астраханская_область</t>
  </si>
  <si>
    <t>___Волгоградская_область</t>
  </si>
  <si>
    <t>___Краснодарский_край</t>
  </si>
  <si>
    <t>___Республика_Адыгея</t>
  </si>
  <si>
    <t>___Республика_Калмыкия</t>
  </si>
  <si>
    <t>___Ростовская_область</t>
  </si>
  <si>
    <t>___Республика_Саха__Якутия_</t>
  </si>
  <si>
    <t>Северо_Западный_федеральный_округ</t>
  </si>
  <si>
    <t>___Город_Санкт_Петербург</t>
  </si>
  <si>
    <t>Северо_Кавказский_федеральный_округ</t>
  </si>
  <si>
    <t>___Кабардино_Балкарская_Республика</t>
  </si>
  <si>
    <t>___Карачаево_Черкесская_Республика</t>
  </si>
  <si>
    <t>___Республика_Северная_Осетия_Алания</t>
  </si>
  <si>
    <t>___Ханты_Мансийский_автономный_округ</t>
  </si>
  <si>
    <t>___Ямало_Ненецкий_автономный_округ</t>
  </si>
  <si>
    <t>ИНН</t>
  </si>
  <si>
    <t>Форма собственности</t>
  </si>
  <si>
    <t>да</t>
  </si>
  <si>
    <t>нет</t>
  </si>
  <si>
    <t>Название диапазона МО</t>
  </si>
  <si>
    <t>Число ошибок:</t>
  </si>
  <si>
    <t>Данные по хозяйствующему субъекту</t>
  </si>
  <si>
    <t>Данные по нижестоящим хозяйствующим субъектам (если существуют)</t>
  </si>
  <si>
    <t>Данные по вышестоящему хозяйствующему субъекту, аптечной сети (если существует)</t>
  </si>
  <si>
    <t>Данные по товарообороту аптечных учреждений, принадлежащих хозяйствующему субъекту</t>
  </si>
  <si>
    <t>ГУ</t>
  </si>
  <si>
    <t>ГП</t>
  </si>
  <si>
    <t>ГУП</t>
  </si>
  <si>
    <t>ФГУП</t>
  </si>
  <si>
    <t>КГУП</t>
  </si>
  <si>
    <t>РГУП</t>
  </si>
  <si>
    <t>ОГУП</t>
  </si>
  <si>
    <t>ФГУЗ</t>
  </si>
  <si>
    <t>ГУЗ</t>
  </si>
  <si>
    <t>МУ</t>
  </si>
  <si>
    <t>МП</t>
  </si>
  <si>
    <t>МУП</t>
  </si>
  <si>
    <t>МУЗ</t>
  </si>
  <si>
    <t>МЛПУЗ</t>
  </si>
  <si>
    <t>АО</t>
  </si>
  <si>
    <t>ИП</t>
  </si>
  <si>
    <t>ОАО</t>
  </si>
  <si>
    <t>ООО</t>
  </si>
  <si>
    <t>ЗАО</t>
  </si>
  <si>
    <t>ПБОЮЛ</t>
  </si>
  <si>
    <t>ДХООО</t>
  </si>
  <si>
    <t>Название диапазона ОПФ ХС</t>
  </si>
  <si>
    <t>Название диапазона ОПФ вышестоящего ХС</t>
  </si>
  <si>
    <t>Указать ИНН хозяйствуюшего субъекта:</t>
  </si>
  <si>
    <t>Выбрать из списка форму собственности хозяйствующего субъекта:</t>
  </si>
  <si>
    <t>Указать ИНН хозяйствующего субъекта:</t>
  </si>
  <si>
    <t>Выбрать из списка организационно-правовую форму хозяйствующего субъекта:</t>
  </si>
  <si>
    <t>Выбрать из списка регион, в котором располагается головной офис хозяйствующего субъекта:</t>
  </si>
  <si>
    <t>Указать ИНН хозяйствующего субъекта</t>
  </si>
  <si>
    <t>Выбрать из списка форму собственности хозяйствующего субъекта</t>
  </si>
  <si>
    <t>Выбрать из списка организационно-правовую форму хозяйтсвующего субъекта</t>
  </si>
  <si>
    <t>Указать контактные данные (телефон, факс, электронную почту) хозяйствующего субъекта:</t>
  </si>
  <si>
    <t>Указать контактные данные (телефон, факс, электронную почту) хозяйствующего субъекта</t>
  </si>
  <si>
    <t>Имеются ли данные в строке</t>
  </si>
  <si>
    <t>Пустой</t>
  </si>
  <si>
    <t>ХС</t>
  </si>
  <si>
    <t>Вышестоящий ХС</t>
  </si>
  <si>
    <t>Нижестоящий 1</t>
  </si>
  <si>
    <t>Нижестоящий 2</t>
  </si>
  <si>
    <t>Нижестоящий 3</t>
  </si>
  <si>
    <t>Нижестоящий 4</t>
  </si>
  <si>
    <t>Нижестоящий 5</t>
  </si>
  <si>
    <t>Нижестоящий 6</t>
  </si>
  <si>
    <t>Нижестоящий 7</t>
  </si>
  <si>
    <t>Нижестоящий 8</t>
  </si>
  <si>
    <t>Нижестоящий 9</t>
  </si>
  <si>
    <t>Нижестоящий 10</t>
  </si>
  <si>
    <t>Нижестоящий 11</t>
  </si>
  <si>
    <t>Нижестоящий 12</t>
  </si>
  <si>
    <t>Нижестоящий 13</t>
  </si>
  <si>
    <t>Нижестоящий 14</t>
  </si>
  <si>
    <t>Нижестоящий 15</t>
  </si>
  <si>
    <t>Нижестоящий 16</t>
  </si>
  <si>
    <t>Нижестоящий 17</t>
  </si>
  <si>
    <t>Нижестоящий 18</t>
  </si>
  <si>
    <t>Нижестоящий 19</t>
  </si>
  <si>
    <t>Нижестоящий 20</t>
  </si>
  <si>
    <t>По этим ХС можно выбирать аптеки</t>
  </si>
  <si>
    <t>Название</t>
  </si>
  <si>
    <t>Введены ли данные</t>
  </si>
  <si>
    <t xml:space="preserve">   Джерахский</t>
  </si>
  <si>
    <t xml:space="preserve">   Малгобекский</t>
  </si>
  <si>
    <t xml:space="preserve">   Назрановский</t>
  </si>
  <si>
    <t xml:space="preserve">    Карабулак</t>
  </si>
  <si>
    <t xml:space="preserve">    Магас</t>
  </si>
  <si>
    <t xml:space="preserve">    Малгобек</t>
  </si>
  <si>
    <t xml:space="preserve">    Назрань</t>
  </si>
  <si>
    <t xml:space="preserve">    Аргун</t>
  </si>
  <si>
    <t xml:space="preserve">    Грозный</t>
  </si>
  <si>
    <t xml:space="preserve">    Гудермес</t>
  </si>
  <si>
    <t>Названия для проверки совпадений</t>
  </si>
  <si>
    <t>Форма сбора данных по товарообороту аптечных учреждений опрашиваемого хозяйствующего субъекта</t>
  </si>
  <si>
    <t>Потребительский кооператив</t>
  </si>
  <si>
    <r>
      <t>Указать краткое наименование хозяйствующего субъекта</t>
    </r>
    <r>
      <rPr>
        <b/>
        <vertAlign val="superscript"/>
        <sz val="8"/>
        <rFont val="Arial Cyr"/>
        <family val="0"/>
      </rPr>
      <t>1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</si>
  <si>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8"/>
        <rFont val="Arial Cyr"/>
        <family val="0"/>
      </rPr>
      <t>2</t>
    </r>
  </si>
  <si>
    <r>
      <t>Указать юридический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</si>
  <si>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фактический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</si>
  <si>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краткое наименование хозяйствующего субъекта</t>
    </r>
    <r>
      <rPr>
        <b/>
        <vertAlign val="superscript"/>
        <sz val="9"/>
        <rFont val="Arial Cyr"/>
        <family val="0"/>
      </rPr>
      <t>1</t>
    </r>
    <r>
      <rPr>
        <b/>
        <sz val="9"/>
        <rFont val="Arial Cyr"/>
        <family val="0"/>
      </rPr>
      <t>: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</si>
  <si>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9"/>
        <rFont val="Arial Cyr"/>
        <family val="0"/>
      </rPr>
      <t>2</t>
    </r>
    <r>
      <rPr>
        <b/>
        <sz val="9"/>
        <rFont val="Arial Cyr"/>
        <family val="0"/>
      </rPr>
      <t>:</t>
    </r>
  </si>
  <si>
    <r>
      <t>Указать юридический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</si>
  <si>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t>Указать фактический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</si>
  <si>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rPr>
        <i/>
        <vertAlign val="superscript"/>
        <sz val="9"/>
        <rFont val="Arial Cyr"/>
        <family val="0"/>
      </rPr>
      <t>1</t>
    </r>
    <r>
      <rPr>
        <i/>
        <sz val="9"/>
        <rFont val="Arial Cyr"/>
        <family val="0"/>
      </rPr>
      <t>Если в названии хозяйствующего субъекта присутствуют наименование организационно-правовой формы, муниципального образования и т.д., то необходимо указывать их в сокращенном виде</t>
    </r>
  </si>
  <si>
    <r>
      <rPr>
        <i/>
        <vertAlign val="superscript"/>
        <sz val="9"/>
        <rFont val="Arial Cyr"/>
        <family val="0"/>
      </rPr>
      <t>2</t>
    </r>
    <r>
      <rPr>
        <i/>
        <sz val="9"/>
        <rFont val="Arial Cyr"/>
        <family val="0"/>
      </rPr>
      <t>Данный пункт не заполняется, если хозяйствующий субъект осуществляет торговлю под тороговой маркой по договору концессии</t>
    </r>
  </si>
  <si>
    <r>
      <rPr>
        <i/>
        <vertAlign val="superscript"/>
        <sz val="9"/>
        <rFont val="Arial Cyr"/>
        <family val="0"/>
      </rPr>
      <t>3</t>
    </r>
    <r>
      <rPr>
        <i/>
        <sz val="9"/>
        <rFont val="Arial Cyr"/>
        <family val="0"/>
      </rPr>
      <t>В данном пункте необходимо указать адрес, соблюдая следующий порядок заполнения: почтовый индекс, субъект РФ, город, улица, дом, строение/корпус, квартира</t>
    </r>
  </si>
  <si>
    <t>Выбрать из списка субъект РФ:</t>
  </si>
  <si>
    <t>Выбрать из списка хозяйствующий субъект, которому принадлежат аптечные учреждения (возможен выбор нижестоящих хозяйствующих субъектов)</t>
  </si>
  <si>
    <t>Выбрать из списка муниципальное образование, на территории которого находятся аптечные учреждения</t>
  </si>
  <si>
    <t>Указать количество аптечных учреждений хозяйствующего субъекта в муниципальном образовании</t>
  </si>
  <si>
    <t>Указать общий товарооборот лекарственными средствами и изделиями медицинского назначения аптечных учреждений, тыс. руб. (выбрать год из списка)</t>
  </si>
  <si>
    <t>ХС+МО</t>
  </si>
  <si>
    <t xml:space="preserve">Указать общий товарооборот лекарственных средств, изделий медицинского назначения и сопутствующих товаров аптечных учреждений, тыс. руб. </t>
  </si>
  <si>
    <t>Дальневосточный федеральный округ</t>
  </si>
  <si>
    <t>Приволжский федеральный округ</t>
  </si>
  <si>
    <t>Северо-Западный федеральный округ</t>
  </si>
  <si>
    <t>Северо-Кавказский федеральный округ</t>
  </si>
  <si>
    <t>Сибирский федеральный округ</t>
  </si>
  <si>
    <t>Уральский федеральный округ</t>
  </si>
  <si>
    <t>Центральный федеральный округ</t>
  </si>
  <si>
    <t>Южный федеральный округ</t>
  </si>
  <si>
    <t xml:space="preserve">   Липецкая область</t>
  </si>
  <si>
    <t xml:space="preserve">   Алейский</t>
  </si>
  <si>
    <t xml:space="preserve">   Московская область</t>
  </si>
  <si>
    <t xml:space="preserve">   Алтайский</t>
  </si>
  <si>
    <t xml:space="preserve">   Орловская область</t>
  </si>
  <si>
    <t xml:space="preserve">   Баевский</t>
  </si>
  <si>
    <t xml:space="preserve">   Рязанская область</t>
  </si>
  <si>
    <t xml:space="preserve">   Бийский</t>
  </si>
  <si>
    <t xml:space="preserve">   Смоленская область</t>
  </si>
  <si>
    <t xml:space="preserve">   Благовещенский</t>
  </si>
  <si>
    <t xml:space="preserve">   Тамбовская область</t>
  </si>
  <si>
    <t xml:space="preserve">   Бурлинский</t>
  </si>
  <si>
    <t xml:space="preserve">   Тверская область</t>
  </si>
  <si>
    <t xml:space="preserve">   Быстроистокский</t>
  </si>
  <si>
    <t xml:space="preserve">   Тульская область</t>
  </si>
  <si>
    <t xml:space="preserve">   Волчихинский</t>
  </si>
  <si>
    <t xml:space="preserve">   Ярославская область</t>
  </si>
  <si>
    <t xml:space="preserve">   Егорьевский</t>
  </si>
  <si>
    <t xml:space="preserve">   Город Москва</t>
  </si>
  <si>
    <t xml:space="preserve">   Ельцовский</t>
  </si>
  <si>
    <t xml:space="preserve">   Белгородская область</t>
  </si>
  <si>
    <t xml:space="preserve">   Завьяловский</t>
  </si>
  <si>
    <t xml:space="preserve">   Брянская область</t>
  </si>
  <si>
    <t xml:space="preserve">   Залесовский</t>
  </si>
  <si>
    <t xml:space="preserve">   Владимирская область</t>
  </si>
  <si>
    <t xml:space="preserve">   Заринский</t>
  </si>
  <si>
    <t xml:space="preserve">   Воронежская область</t>
  </si>
  <si>
    <t xml:space="preserve">   Змеиногорский</t>
  </si>
  <si>
    <t xml:space="preserve">   Ивановская область</t>
  </si>
  <si>
    <t xml:space="preserve">   Калманский</t>
  </si>
  <si>
    <t xml:space="preserve">   Калужская область</t>
  </si>
  <si>
    <t xml:space="preserve">   Каменский</t>
  </si>
  <si>
    <t xml:space="preserve">   Костромская область</t>
  </si>
  <si>
    <t xml:space="preserve">   Ключевский</t>
  </si>
  <si>
    <t xml:space="preserve">   Курская область</t>
  </si>
  <si>
    <t xml:space="preserve">   Косихинский</t>
  </si>
  <si>
    <t xml:space="preserve">   Красногорский</t>
  </si>
  <si>
    <t xml:space="preserve">   Республика Карелия</t>
  </si>
  <si>
    <t xml:space="preserve">   Краснощековский</t>
  </si>
  <si>
    <t xml:space="preserve">   Республика Коми</t>
  </si>
  <si>
    <t xml:space="preserve">   Крутихинский</t>
  </si>
  <si>
    <t xml:space="preserve">   Архангельская область</t>
  </si>
  <si>
    <t xml:space="preserve">   Кулундинский</t>
  </si>
  <si>
    <t xml:space="preserve">   Ненецкий автономный округ</t>
  </si>
  <si>
    <t xml:space="preserve">   Курьинский</t>
  </si>
  <si>
    <t xml:space="preserve">   Вологодская область</t>
  </si>
  <si>
    <t xml:space="preserve">   Кытмановский</t>
  </si>
  <si>
    <t xml:space="preserve">   Калининградская область</t>
  </si>
  <si>
    <t xml:space="preserve">   Локтевский</t>
  </si>
  <si>
    <t xml:space="preserve">   Ленинградская область</t>
  </si>
  <si>
    <t xml:space="preserve">   Мамонтовский</t>
  </si>
  <si>
    <t xml:space="preserve">   Мурманская область</t>
  </si>
  <si>
    <t xml:space="preserve">   Михайловский</t>
  </si>
  <si>
    <t xml:space="preserve">   Новгородская область</t>
  </si>
  <si>
    <t xml:space="preserve">   Новичихинский</t>
  </si>
  <si>
    <t xml:space="preserve">   Псковская область</t>
  </si>
  <si>
    <t xml:space="preserve">   Зональный</t>
  </si>
  <si>
    <t xml:space="preserve">   Город Санкт-Петербург</t>
  </si>
  <si>
    <t xml:space="preserve">   Павловский</t>
  </si>
  <si>
    <t xml:space="preserve">   Панкрушихинский</t>
  </si>
  <si>
    <t xml:space="preserve">   Республика Адыгея</t>
  </si>
  <si>
    <t xml:space="preserve">   Первомайский</t>
  </si>
  <si>
    <t xml:space="preserve">   Ростовская область</t>
  </si>
  <si>
    <t xml:space="preserve">   Петропавловский</t>
  </si>
  <si>
    <t xml:space="preserve">   Волгоградская область</t>
  </si>
  <si>
    <t xml:space="preserve">   Поспелихинский</t>
  </si>
  <si>
    <t xml:space="preserve">   Краснодарский край</t>
  </si>
  <si>
    <t xml:space="preserve">   Ребрихинский</t>
  </si>
  <si>
    <t xml:space="preserve">   Республика Калмыкия</t>
  </si>
  <si>
    <t xml:space="preserve">   Родинский</t>
  </si>
  <si>
    <t xml:space="preserve">   Астраханская область</t>
  </si>
  <si>
    <t xml:space="preserve">   Романовский</t>
  </si>
  <si>
    <t xml:space="preserve">   Рубцовский</t>
  </si>
  <si>
    <t xml:space="preserve">   Республика Северная Осетия-Алания</t>
  </si>
  <si>
    <t xml:space="preserve">   Славгородский</t>
  </si>
  <si>
    <t xml:space="preserve">   Чеченская Республика</t>
  </si>
  <si>
    <t xml:space="preserve">   Смоленский</t>
  </si>
  <si>
    <t xml:space="preserve">   Карачаево-Черкесская Республика</t>
  </si>
  <si>
    <t xml:space="preserve">   Суетский</t>
  </si>
  <si>
    <t xml:space="preserve">   Ставропольский край</t>
  </si>
  <si>
    <t xml:space="preserve">   Советский</t>
  </si>
  <si>
    <t xml:space="preserve">   Республика Дагестан</t>
  </si>
  <si>
    <t xml:space="preserve">   Солонешенский</t>
  </si>
  <si>
    <t xml:space="preserve">   Кабардино-Балкарская Республика</t>
  </si>
  <si>
    <t xml:space="preserve">   Солтонский</t>
  </si>
  <si>
    <t xml:space="preserve">   Республика Ингушетия</t>
  </si>
  <si>
    <t xml:space="preserve">   Шелаболихинский</t>
  </si>
  <si>
    <t xml:space="preserve">   Табунский</t>
  </si>
  <si>
    <t xml:space="preserve">   Республика Башкортостан</t>
  </si>
  <si>
    <t xml:space="preserve">   Тальменский</t>
  </si>
  <si>
    <t xml:space="preserve">   Республика Марий Эл</t>
  </si>
  <si>
    <t xml:space="preserve">   Тогульский</t>
  </si>
  <si>
    <t xml:space="preserve">   Республика Мордовия</t>
  </si>
  <si>
    <t xml:space="preserve">   Топчихинский</t>
  </si>
  <si>
    <t xml:space="preserve">   Республика Татарстан</t>
  </si>
  <si>
    <t xml:space="preserve">   Третьяковский</t>
  </si>
  <si>
    <t xml:space="preserve">   Удмуртская Республика</t>
  </si>
  <si>
    <t xml:space="preserve">   Троицкий</t>
  </si>
  <si>
    <t xml:space="preserve">   Чувашская Республика</t>
  </si>
  <si>
    <t xml:space="preserve">   Тюменцевский</t>
  </si>
  <si>
    <t xml:space="preserve">   Пермский край</t>
  </si>
  <si>
    <t xml:space="preserve">   Угловский</t>
  </si>
  <si>
    <t xml:space="preserve">   Кировская область</t>
  </si>
  <si>
    <t xml:space="preserve">   Усть-Калманский</t>
  </si>
  <si>
    <t xml:space="preserve">   Нижегородская область</t>
  </si>
  <si>
    <t xml:space="preserve">   Усть-Пристанский</t>
  </si>
  <si>
    <t xml:space="preserve">   Оренбургская область</t>
  </si>
  <si>
    <t xml:space="preserve">   Хабарский</t>
  </si>
  <si>
    <t xml:space="preserve">   Пензенская область</t>
  </si>
  <si>
    <t xml:space="preserve">   Целинный</t>
  </si>
  <si>
    <t xml:space="preserve">   Самарская область</t>
  </si>
  <si>
    <t xml:space="preserve">   Чарышский</t>
  </si>
  <si>
    <t xml:space="preserve">   Саратовская область</t>
  </si>
  <si>
    <t xml:space="preserve">   Шипуновский</t>
  </si>
  <si>
    <t xml:space="preserve">   Ульяновская область</t>
  </si>
  <si>
    <t xml:space="preserve">   Немецкий Национальный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</si>
  <si>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</si>
  <si>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</si>
  <si>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</si>
  <si>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Ханты-Мансийский автономный округ</t>
  </si>
  <si>
    <t xml:space="preserve">   Ямало-Ненецкий автономный округ</t>
  </si>
  <si>
    <t xml:space="preserve">   Челябинская область</t>
  </si>
  <si>
    <t xml:space="preserve">   Республика Алтай</t>
  </si>
  <si>
    <t xml:space="preserve">   Республика Бурятия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</si>
  <si>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</si>
  <si>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</si>
  <si>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</si>
  <si>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Забайкальский край</t>
  </si>
  <si>
    <t xml:space="preserve">   Красноярский край</t>
  </si>
  <si>
    <t xml:space="preserve">   Абинский</t>
  </si>
  <si>
    <t xml:space="preserve">   Иркутская область</t>
  </si>
  <si>
    <t xml:space="preserve">   Апшеронский</t>
  </si>
  <si>
    <t xml:space="preserve">   Кемеровская область</t>
  </si>
  <si>
    <t xml:space="preserve">   Белоглинский</t>
  </si>
  <si>
    <t xml:space="preserve">   Новосибирская область</t>
  </si>
  <si>
    <t xml:space="preserve">   Белореченский</t>
  </si>
  <si>
    <t xml:space="preserve">   Омская область</t>
  </si>
  <si>
    <t xml:space="preserve">   Брюховецкий</t>
  </si>
  <si>
    <t xml:space="preserve">   Томская область</t>
  </si>
  <si>
    <t xml:space="preserve">   Выселковский</t>
  </si>
  <si>
    <t xml:space="preserve">   Гулькевичский</t>
  </si>
  <si>
    <t xml:space="preserve">   Республика Саха (Якутия)</t>
  </si>
  <si>
    <t xml:space="preserve">   Динской</t>
  </si>
  <si>
    <t xml:space="preserve">   Камчатский край</t>
  </si>
  <si>
    <t xml:space="preserve">   Ейский</t>
  </si>
  <si>
    <t xml:space="preserve">   Приморский край</t>
  </si>
  <si>
    <t xml:space="preserve">   Кавказский</t>
  </si>
  <si>
    <t xml:space="preserve">   Хабаровский край</t>
  </si>
  <si>
    <t xml:space="preserve">   Калининский</t>
  </si>
  <si>
    <t xml:space="preserve">   Амурская область</t>
  </si>
  <si>
    <t xml:space="preserve">   Каневский</t>
  </si>
  <si>
    <t xml:space="preserve">   Магаданская область</t>
  </si>
  <si>
    <t xml:space="preserve">   Кореновский</t>
  </si>
  <si>
    <t xml:space="preserve">   Сахалинская область</t>
  </si>
  <si>
    <t xml:space="preserve">   Красноармейский</t>
  </si>
  <si>
    <t xml:space="preserve">   Еврейская автономная область</t>
  </si>
  <si>
    <t xml:space="preserve">   Крыловский</t>
  </si>
  <si>
    <t xml:space="preserve">   Чукотский автономный округ</t>
  </si>
  <si>
    <t xml:space="preserve">   Крымский</t>
  </si>
  <si>
    <t xml:space="preserve">   Курганинский</t>
  </si>
  <si>
    <t xml:space="preserve">   Кущевский</t>
  </si>
  <si>
    <t xml:space="preserve">   Лабинский</t>
  </si>
  <si>
    <t xml:space="preserve">   Ленинградский</t>
  </si>
  <si>
    <t xml:space="preserve">   Мостовский</t>
  </si>
  <si>
    <t xml:space="preserve">   Новокубанский</t>
  </si>
  <si>
    <t xml:space="preserve">   Новопокровский</t>
  </si>
  <si>
    <t xml:space="preserve">   Отрадненский</t>
  </si>
  <si>
    <t xml:space="preserve">   Приморско-Ахтарский</t>
  </si>
  <si>
    <t xml:space="preserve">   Северский</t>
  </si>
  <si>
    <t xml:space="preserve">   Славянский</t>
  </si>
  <si>
    <t xml:space="preserve">   Староминский</t>
  </si>
  <si>
    <t xml:space="preserve">   Тбилисский</t>
  </si>
  <si>
    <t xml:space="preserve">   Темрюкский</t>
  </si>
  <si>
    <t xml:space="preserve">   Тимашевский</t>
  </si>
  <si>
    <t xml:space="preserve">   Тихорецкий</t>
  </si>
  <si>
    <t xml:space="preserve">   Туапсинский</t>
  </si>
  <si>
    <t xml:space="preserve">   Успенский</t>
  </si>
  <si>
    <t xml:space="preserve">   Усть-Лабинский</t>
  </si>
  <si>
    <t xml:space="preserve">   Щербиновский</t>
  </si>
  <si>
    <t xml:space="preserve">   Абанский</t>
  </si>
  <si>
    <t xml:space="preserve">   Ачинский</t>
  </si>
  <si>
    <t xml:space="preserve">   Балахтинский</t>
  </si>
  <si>
    <t xml:space="preserve">   Березовский</t>
  </si>
  <si>
    <t xml:space="preserve">   Бирилюсский</t>
  </si>
  <si>
    <t xml:space="preserve">   Боготольский</t>
  </si>
  <si>
    <t xml:space="preserve">   Богучанский</t>
  </si>
  <si>
    <t xml:space="preserve">   Большемуртинский</t>
  </si>
  <si>
    <t xml:space="preserve">   Большеулуйский</t>
  </si>
  <si>
    <t xml:space="preserve">   Дзержинский</t>
  </si>
  <si>
    <t xml:space="preserve">   Емельяновский</t>
  </si>
  <si>
    <t xml:space="preserve">   Енисейский</t>
  </si>
  <si>
    <t xml:space="preserve">   Ермаковский</t>
  </si>
  <si>
    <t xml:space="preserve">   Идринский</t>
  </si>
  <si>
    <t xml:space="preserve">   Иланский</t>
  </si>
  <si>
    <t xml:space="preserve">   Ирбейский</t>
  </si>
  <si>
    <t xml:space="preserve">   Казачинский</t>
  </si>
  <si>
    <t xml:space="preserve">   Канский</t>
  </si>
  <si>
    <t xml:space="preserve">   Каратузский</t>
  </si>
  <si>
    <t xml:space="preserve">   Кежемский</t>
  </si>
  <si>
    <t xml:space="preserve">   Козульский</t>
  </si>
  <si>
    <t xml:space="preserve">   Краснотуранский</t>
  </si>
  <si>
    <t xml:space="preserve">   Курагинский</t>
  </si>
  <si>
    <t xml:space="preserve">   Манский</t>
  </si>
  <si>
    <t xml:space="preserve">   Минусинский</t>
  </si>
  <si>
    <t xml:space="preserve">   Мотыгинский</t>
  </si>
  <si>
    <t xml:space="preserve">   Назаровский</t>
  </si>
  <si>
    <t xml:space="preserve">   Нижнеингашский</t>
  </si>
  <si>
    <t xml:space="preserve">   Новоселовский</t>
  </si>
  <si>
    <t xml:space="preserve">   Партизанский</t>
  </si>
  <si>
    <t xml:space="preserve">   Пировский</t>
  </si>
  <si>
    <t xml:space="preserve">   Рыбинский</t>
  </si>
  <si>
    <t xml:space="preserve">   Саянский</t>
  </si>
  <si>
    <t xml:space="preserve">   Северо-Енисейский</t>
  </si>
  <si>
    <t xml:space="preserve">   Сухобузимский</t>
  </si>
  <si>
    <t xml:space="preserve">   Тасеевский</t>
  </si>
  <si>
    <t xml:space="preserve">   Туруханский</t>
  </si>
  <si>
    <t xml:space="preserve">   Тюхтетский</t>
  </si>
  <si>
    <t xml:space="preserve">   Ужурский</t>
  </si>
  <si>
    <t xml:space="preserve">   Уярский</t>
  </si>
  <si>
    <t xml:space="preserve">   Шарыповский</t>
  </si>
  <si>
    <t xml:space="preserve">   Шушенский</t>
  </si>
  <si>
    <t xml:space="preserve">   Таймырский Долгано-Ненецкий</t>
  </si>
  <si>
    <t xml:space="preserve">   Эвенкийский</t>
  </si>
  <si>
    <t xml:space="preserve">   Анучинский</t>
  </si>
  <si>
    <t xml:space="preserve">   Дальнереченский</t>
  </si>
  <si>
    <t xml:space="preserve">   Кавалеровский</t>
  </si>
  <si>
    <t xml:space="preserve">   Кировский</t>
  </si>
  <si>
    <t xml:space="preserve">   Лазовский</t>
  </si>
  <si>
    <t xml:space="preserve">   Надеждинский</t>
  </si>
  <si>
    <t xml:space="preserve">   Октябрьский</t>
  </si>
  <si>
    <t xml:space="preserve">   Ольгинский</t>
  </si>
  <si>
    <t xml:space="preserve">   Пограничный</t>
  </si>
  <si>
    <t xml:space="preserve">   Пожарский</t>
  </si>
  <si>
    <t xml:space="preserve">   Спасский</t>
  </si>
  <si>
    <t xml:space="preserve">   Тернейский</t>
  </si>
  <si>
    <t xml:space="preserve">   Ханкайский</t>
  </si>
  <si>
    <t xml:space="preserve">   Хасанский</t>
  </si>
  <si>
    <t xml:space="preserve">   Хорольский</t>
  </si>
  <si>
    <t xml:space="preserve">   Черниговский</t>
  </si>
  <si>
    <t xml:space="preserve">   Чугуевский</t>
  </si>
  <si>
    <t xml:space="preserve">   Шкотовский</t>
  </si>
  <si>
    <t xml:space="preserve">   Яковлевский</t>
  </si>
  <si>
    <t xml:space="preserve">   Арсеньевский</t>
  </si>
  <si>
    <t xml:space="preserve">   Александровский</t>
  </si>
  <si>
    <t xml:space="preserve">   Апанасенковский</t>
  </si>
  <si>
    <t xml:space="preserve">   Арзгирский</t>
  </si>
  <si>
    <t xml:space="preserve">   Благодарненский</t>
  </si>
  <si>
    <t xml:space="preserve">   Буденновский</t>
  </si>
  <si>
    <t xml:space="preserve">   Георгиевский</t>
  </si>
  <si>
    <t xml:space="preserve">   Грачевский</t>
  </si>
  <si>
    <t xml:space="preserve">   Изобильненский</t>
  </si>
  <si>
    <t xml:space="preserve">   Ипатовский</t>
  </si>
  <si>
    <t xml:space="preserve">   Кочубеевский</t>
  </si>
  <si>
    <t xml:space="preserve">   Красногвардейский</t>
  </si>
  <si>
    <t xml:space="preserve">   Андроповский</t>
  </si>
  <si>
    <t xml:space="preserve">   Курский</t>
  </si>
  <si>
    <t xml:space="preserve">   Левокумский</t>
  </si>
  <si>
    <t xml:space="preserve">   Минераловодский</t>
  </si>
  <si>
    <t xml:space="preserve">   Нефтекумский</t>
  </si>
  <si>
    <t xml:space="preserve">   Новоалександровский</t>
  </si>
  <si>
    <t xml:space="preserve">   Новоселицкий</t>
  </si>
  <si>
    <t xml:space="preserve">   Петровский</t>
  </si>
  <si>
    <t xml:space="preserve">   Предгорный</t>
  </si>
  <si>
    <t xml:space="preserve">   Степновский</t>
  </si>
  <si>
    <t xml:space="preserve">   Труновский</t>
  </si>
  <si>
    <t xml:space="preserve">   Туркменский</t>
  </si>
  <si>
    <t xml:space="preserve">   Шпаковский</t>
  </si>
  <si>
    <t xml:space="preserve">   Амурский</t>
  </si>
  <si>
    <t xml:space="preserve">   Аяно-Майский</t>
  </si>
  <si>
    <t xml:space="preserve">   Бикинский</t>
  </si>
  <si>
    <t xml:space="preserve">   Ванинский</t>
  </si>
  <si>
    <t xml:space="preserve">   Верхнебуреинский</t>
  </si>
  <si>
    <t xml:space="preserve">   Вяземский</t>
  </si>
  <si>
    <t xml:space="preserve">   Комсомольский</t>
  </si>
  <si>
    <t xml:space="preserve">   им Лазо</t>
  </si>
  <si>
    <t xml:space="preserve">   Нанайский</t>
  </si>
  <si>
    <t xml:space="preserve">   Николаевский</t>
  </si>
  <si>
    <t xml:space="preserve">   Охотский</t>
  </si>
  <si>
    <t xml:space="preserve">   Им Полины Осипенко</t>
  </si>
  <si>
    <t xml:space="preserve">   Советско-Гаванский</t>
  </si>
  <si>
    <t xml:space="preserve">   Солнечный</t>
  </si>
  <si>
    <t xml:space="preserve">   Тугуро-Чумиканский</t>
  </si>
  <si>
    <t xml:space="preserve">   Ульчский</t>
  </si>
  <si>
    <t xml:space="preserve">   Хабаровский</t>
  </si>
  <si>
    <t xml:space="preserve">   Архаринский</t>
  </si>
  <si>
    <t xml:space="preserve">   Белогорский</t>
  </si>
  <si>
    <t xml:space="preserve">   Бурейский</t>
  </si>
  <si>
    <t xml:space="preserve">   Завитинский</t>
  </si>
  <si>
    <t xml:space="preserve">   Зейский</t>
  </si>
  <si>
    <t xml:space="preserve">   Ивановский</t>
  </si>
  <si>
    <t xml:space="preserve">   Константиновский</t>
  </si>
  <si>
    <t xml:space="preserve">   Магдагачинский</t>
  </si>
  <si>
    <t xml:space="preserve">   Мазановский</t>
  </si>
  <si>
    <t xml:space="preserve">   Ромненский</t>
  </si>
  <si>
    <t xml:space="preserve">   Свободненский</t>
  </si>
  <si>
    <t xml:space="preserve">   Селемджинский</t>
  </si>
  <si>
    <t xml:space="preserve">   Серышевский</t>
  </si>
  <si>
    <t xml:space="preserve">   Сковородинский</t>
  </si>
  <si>
    <t xml:space="preserve">   Тамбовский</t>
  </si>
  <si>
    <t xml:space="preserve">   Тындинский</t>
  </si>
  <si>
    <t xml:space="preserve">   Шимановский</t>
  </si>
  <si>
    <t xml:space="preserve">   Вельский</t>
  </si>
  <si>
    <t xml:space="preserve">   Верхнетоемский</t>
  </si>
  <si>
    <t xml:space="preserve">   Вилегодский</t>
  </si>
  <si>
    <t xml:space="preserve">   Виноградовский</t>
  </si>
  <si>
    <t xml:space="preserve">   Каргопольский</t>
  </si>
  <si>
    <t xml:space="preserve">   Коношский</t>
  </si>
  <si>
    <t xml:space="preserve">   Котласский</t>
  </si>
  <si>
    <t xml:space="preserve">   Красноборский</t>
  </si>
  <si>
    <t xml:space="preserve">   Ленский</t>
  </si>
  <si>
    <t xml:space="preserve">   Лешуконский</t>
  </si>
  <si>
    <t xml:space="preserve">   Мезенский</t>
  </si>
  <si>
    <t xml:space="preserve">   Няндомский</t>
  </si>
  <si>
    <t xml:space="preserve">   Онежский</t>
  </si>
  <si>
    <t xml:space="preserve">   Пинежский</t>
  </si>
  <si>
    <t xml:space="preserve">   Плесецкий</t>
  </si>
  <si>
    <t xml:space="preserve">   Приморский</t>
  </si>
  <si>
    <t xml:space="preserve">   Устьянский</t>
  </si>
  <si>
    <t xml:space="preserve">   Холмогорский</t>
  </si>
  <si>
    <t xml:space="preserve">   Шенкурский</t>
  </si>
  <si>
    <t xml:space="preserve">   Заполярный</t>
  </si>
  <si>
    <t xml:space="preserve">   Ахтубинский</t>
  </si>
  <si>
    <t xml:space="preserve">   Володарский</t>
  </si>
  <si>
    <t xml:space="preserve">   Енотаевский</t>
  </si>
  <si>
    <t xml:space="preserve">   Икрянинский</t>
  </si>
  <si>
    <t xml:space="preserve">   Камызякский</t>
  </si>
  <si>
    <t xml:space="preserve">   Красноярский</t>
  </si>
  <si>
    <t xml:space="preserve">   Лиманский</t>
  </si>
  <si>
    <t xml:space="preserve">   Наримановский</t>
  </si>
  <si>
    <t xml:space="preserve">   Приволжский</t>
  </si>
  <si>
    <t xml:space="preserve">   Харабалинский</t>
  </si>
  <si>
    <t xml:space="preserve">   Черноярский</t>
  </si>
  <si>
    <t xml:space="preserve">   Алексеевский  и город Алексеевка</t>
  </si>
  <si>
    <t xml:space="preserve">   Белгородский</t>
  </si>
  <si>
    <t xml:space="preserve">   Борисовский</t>
  </si>
  <si>
    <t xml:space="preserve">   Город Валуйки и Валуйский</t>
  </si>
  <si>
    <t xml:space="preserve">   Вейделевский</t>
  </si>
  <si>
    <t xml:space="preserve">   Волоконовский</t>
  </si>
  <si>
    <t xml:space="preserve">   Грайворонский</t>
  </si>
  <si>
    <t xml:space="preserve">   Ивнянский</t>
  </si>
  <si>
    <t xml:space="preserve">   Корочанский</t>
  </si>
  <si>
    <t xml:space="preserve">   Красненский</t>
  </si>
  <si>
    <t xml:space="preserve">   Краснояружский</t>
  </si>
  <si>
    <t xml:space="preserve">   Новооскольский</t>
  </si>
  <si>
    <t xml:space="preserve">   Прохоровский</t>
  </si>
  <si>
    <t xml:space="preserve">   Ракитянский</t>
  </si>
  <si>
    <t xml:space="preserve">   Ровеньский</t>
  </si>
  <si>
    <t xml:space="preserve">   Чернянский</t>
  </si>
  <si>
    <t xml:space="preserve">   Шебекинский  и город Шебекино</t>
  </si>
  <si>
    <t xml:space="preserve">   Брасовский</t>
  </si>
  <si>
    <t xml:space="preserve">   Брянский</t>
  </si>
  <si>
    <t xml:space="preserve">   Выгоничский</t>
  </si>
  <si>
    <t xml:space="preserve">   Гордеевский</t>
  </si>
  <si>
    <t xml:space="preserve">   Дубровский</t>
  </si>
  <si>
    <t xml:space="preserve">   Дятьковский</t>
  </si>
  <si>
    <t xml:space="preserve">   Жирятинский</t>
  </si>
  <si>
    <t xml:space="preserve">   Жуковский</t>
  </si>
  <si>
    <t xml:space="preserve">   Злынковский</t>
  </si>
  <si>
    <t xml:space="preserve">   Карачевский</t>
  </si>
  <si>
    <t xml:space="preserve">   Клетнянский</t>
  </si>
  <si>
    <t xml:space="preserve">   Климовский</t>
  </si>
  <si>
    <t xml:space="preserve">   Клинцовский</t>
  </si>
  <si>
    <t xml:space="preserve">   Комаричский</t>
  </si>
  <si>
    <t xml:space="preserve">   Мглинский</t>
  </si>
  <si>
    <t xml:space="preserve">   Навлинский</t>
  </si>
  <si>
    <t xml:space="preserve">   Новозыбковский</t>
  </si>
  <si>
    <t xml:space="preserve">   Погарский</t>
  </si>
  <si>
    <t xml:space="preserve">   Почепский</t>
  </si>
  <si>
    <t xml:space="preserve">   Рогнединский</t>
  </si>
  <si>
    <t xml:space="preserve">   Севский</t>
  </si>
  <si>
    <t xml:space="preserve">   Стародубский</t>
  </si>
  <si>
    <t xml:space="preserve">   Суземский</t>
  </si>
  <si>
    <t xml:space="preserve">   Суражский</t>
  </si>
  <si>
    <t xml:space="preserve">   Трубчевский</t>
  </si>
  <si>
    <t xml:space="preserve">   Унечский</t>
  </si>
  <si>
    <t xml:space="preserve">   Вязниковский</t>
  </si>
  <si>
    <t xml:space="preserve">   Гороховецкий</t>
  </si>
  <si>
    <t xml:space="preserve">   Гусь-Хрустальный</t>
  </si>
  <si>
    <t xml:space="preserve">   Камешковский</t>
  </si>
  <si>
    <t xml:space="preserve">   Киржачский</t>
  </si>
  <si>
    <t xml:space="preserve">   Ковровский</t>
  </si>
  <si>
    <t xml:space="preserve">   Кольчугинский</t>
  </si>
  <si>
    <t xml:space="preserve">   Меленковский</t>
  </si>
  <si>
    <t xml:space="preserve">   Муромский</t>
  </si>
  <si>
    <t xml:space="preserve">   Петушинский</t>
  </si>
  <si>
    <t xml:space="preserve">   Селивановский</t>
  </si>
  <si>
    <t xml:space="preserve">   Собинский</t>
  </si>
  <si>
    <t xml:space="preserve">   Судогодский</t>
  </si>
  <si>
    <t xml:space="preserve">   Суздальский</t>
  </si>
  <si>
    <t xml:space="preserve">   Юрьев-Польский</t>
  </si>
  <si>
    <t xml:space="preserve">   Алексеевский</t>
  </si>
  <si>
    <t xml:space="preserve">   Быковский</t>
  </si>
  <si>
    <t xml:space="preserve">   Городищенский</t>
  </si>
  <si>
    <t xml:space="preserve">   Даниловский</t>
  </si>
  <si>
    <t xml:space="preserve">   Дубовский</t>
  </si>
  <si>
    <t xml:space="preserve">   Еланский</t>
  </si>
  <si>
    <t xml:space="preserve">   Жирновский</t>
  </si>
  <si>
    <t xml:space="preserve">   Иловлинский</t>
  </si>
  <si>
    <t xml:space="preserve">   Калачевский</t>
  </si>
  <si>
    <t xml:space="preserve">   Камышинский</t>
  </si>
  <si>
    <t xml:space="preserve">   Киквидзенский</t>
  </si>
  <si>
    <t xml:space="preserve">   Клетский</t>
  </si>
  <si>
    <t xml:space="preserve">   Котельниковский</t>
  </si>
  <si>
    <t xml:space="preserve">   Котовский</t>
  </si>
  <si>
    <t xml:space="preserve">   Ленинский</t>
  </si>
  <si>
    <t xml:space="preserve">   Нехаевский</t>
  </si>
  <si>
    <t xml:space="preserve">   Новоаннинский</t>
  </si>
  <si>
    <t xml:space="preserve">   Новониколаевский</t>
  </si>
  <si>
    <t xml:space="preserve">   Ольховский</t>
  </si>
  <si>
    <t xml:space="preserve">   Палласовский</t>
  </si>
  <si>
    <t xml:space="preserve">   Кумылженский</t>
  </si>
  <si>
    <t xml:space="preserve">   Руднянский</t>
  </si>
  <si>
    <t xml:space="preserve">   Светлоярский</t>
  </si>
  <si>
    <t xml:space="preserve">   Серафимовичский</t>
  </si>
  <si>
    <t xml:space="preserve">   Среднеахтубинский</t>
  </si>
  <si>
    <t xml:space="preserve">   Старополтавский</t>
  </si>
  <si>
    <t xml:space="preserve">   Суровикинский</t>
  </si>
  <si>
    <t xml:space="preserve">   Урюпинский</t>
  </si>
  <si>
    <t xml:space="preserve">   Фроловский</t>
  </si>
  <si>
    <t xml:space="preserve">   Чернышковский</t>
  </si>
  <si>
    <t xml:space="preserve">   Бабаевский</t>
  </si>
  <si>
    <t xml:space="preserve">   Бабушкинский</t>
  </si>
  <si>
    <t xml:space="preserve">   Белозерский</t>
  </si>
  <si>
    <t xml:space="preserve">   Вашкинский</t>
  </si>
  <si>
    <t xml:space="preserve">   Великоустюгский</t>
  </si>
  <si>
    <t xml:space="preserve">   Верховажский</t>
  </si>
  <si>
    <t xml:space="preserve">   Вожегодский</t>
  </si>
  <si>
    <t xml:space="preserve">   Вологодский</t>
  </si>
  <si>
    <t xml:space="preserve">   Вытегорский</t>
  </si>
  <si>
    <t xml:space="preserve">   Грязовецкий</t>
  </si>
  <si>
    <t xml:space="preserve">   Кадуйский</t>
  </si>
  <si>
    <t xml:space="preserve">   Кирилловский</t>
  </si>
  <si>
    <t xml:space="preserve">   Кичменгско-Городецкий</t>
  </si>
  <si>
    <t xml:space="preserve">   Междуреченский</t>
  </si>
  <si>
    <t xml:space="preserve">   Никольский</t>
  </si>
  <si>
    <t xml:space="preserve">   Нюксенский</t>
  </si>
  <si>
    <t xml:space="preserve">   Сокольский</t>
  </si>
  <si>
    <t xml:space="preserve">   Сямженский</t>
  </si>
  <si>
    <t xml:space="preserve">   Тарногский</t>
  </si>
  <si>
    <t xml:space="preserve">   Тотемский</t>
  </si>
  <si>
    <t xml:space="preserve">   Усть-Кубинский</t>
  </si>
  <si>
    <t xml:space="preserve">   Устюженский</t>
  </si>
  <si>
    <t xml:space="preserve">   Харовский</t>
  </si>
  <si>
    <t xml:space="preserve">   Чагодощенский</t>
  </si>
  <si>
    <t xml:space="preserve">   Череповецкий</t>
  </si>
  <si>
    <t xml:space="preserve">   Шекснинский</t>
  </si>
  <si>
    <t xml:space="preserve">   Аннинский</t>
  </si>
  <si>
    <t xml:space="preserve">   Бобровский</t>
  </si>
  <si>
    <t xml:space="preserve">   Богучарский</t>
  </si>
  <si>
    <t xml:space="preserve">   Бутурлиновский</t>
  </si>
  <si>
    <t xml:space="preserve">   Верхнемамонский</t>
  </si>
  <si>
    <t xml:space="preserve">   Верхнехавский</t>
  </si>
  <si>
    <t xml:space="preserve">   Воробьевский</t>
  </si>
  <si>
    <t xml:space="preserve">   Грибановский</t>
  </si>
  <si>
    <t xml:space="preserve">   Калачеевский</t>
  </si>
  <si>
    <t xml:space="preserve">   Кантемировский</t>
  </si>
  <si>
    <t xml:space="preserve">   Каширский</t>
  </si>
  <si>
    <t xml:space="preserve">   Лискинский</t>
  </si>
  <si>
    <t xml:space="preserve">   Нижнедевицкий</t>
  </si>
  <si>
    <t xml:space="preserve">   Новоусманский</t>
  </si>
  <si>
    <t xml:space="preserve">   Новохоперский</t>
  </si>
  <si>
    <t xml:space="preserve">   Ольховатский</t>
  </si>
  <si>
    <t xml:space="preserve">   Острогожский</t>
  </si>
  <si>
    <t xml:space="preserve">   Панинский</t>
  </si>
  <si>
    <t xml:space="preserve">   Поворинский</t>
  </si>
  <si>
    <t xml:space="preserve">   Подгоренский</t>
  </si>
  <si>
    <t xml:space="preserve">   Рамонский</t>
  </si>
  <si>
    <t xml:space="preserve">   Репьевский</t>
  </si>
  <si>
    <t xml:space="preserve">   Россошанский</t>
  </si>
  <si>
    <t xml:space="preserve">   Семилукский</t>
  </si>
  <si>
    <t xml:space="preserve">   Таловский</t>
  </si>
  <si>
    <t xml:space="preserve">   Терновский</t>
  </si>
  <si>
    <t xml:space="preserve">   Хохольский</t>
  </si>
  <si>
    <t xml:space="preserve">   Эртильский</t>
  </si>
  <si>
    <t xml:space="preserve">   Ардатовский</t>
  </si>
  <si>
    <t xml:space="preserve">   Арзамасский</t>
  </si>
  <si>
    <t xml:space="preserve">   Балахнинский</t>
  </si>
  <si>
    <t xml:space="preserve">   Богородский</t>
  </si>
  <si>
    <t xml:space="preserve">   Большеболдинский</t>
  </si>
  <si>
    <t xml:space="preserve">   Большемурашкинский</t>
  </si>
  <si>
    <t xml:space="preserve">   Борский</t>
  </si>
  <si>
    <t xml:space="preserve">   Бутурлинский</t>
  </si>
  <si>
    <t xml:space="preserve">   Вадский</t>
  </si>
  <si>
    <t xml:space="preserve">   Варнавинский</t>
  </si>
  <si>
    <t xml:space="preserve">   Вачский</t>
  </si>
  <si>
    <t xml:space="preserve">   Ветлужский</t>
  </si>
  <si>
    <t xml:space="preserve">   Вознесенский</t>
  </si>
  <si>
    <t xml:space="preserve">   Воротынский</t>
  </si>
  <si>
    <t xml:space="preserve">   Воскресенский</t>
  </si>
  <si>
    <t xml:space="preserve">   Выксунский</t>
  </si>
  <si>
    <t xml:space="preserve">   Гагинский</t>
  </si>
  <si>
    <t xml:space="preserve">   Городецкий</t>
  </si>
  <si>
    <t xml:space="preserve">   Дальнеконстантиновский</t>
  </si>
  <si>
    <t xml:space="preserve">   Дивеевский</t>
  </si>
  <si>
    <t xml:space="preserve">   Княгининский</t>
  </si>
  <si>
    <t xml:space="preserve">   Ковернинский</t>
  </si>
  <si>
    <t xml:space="preserve">   Краснобаковский</t>
  </si>
  <si>
    <t xml:space="preserve">   Краснооктябрьский</t>
  </si>
  <si>
    <t xml:space="preserve">   Кстовский</t>
  </si>
  <si>
    <t xml:space="preserve">   Кулебакский</t>
  </si>
  <si>
    <t xml:space="preserve">   Лукояновский</t>
  </si>
  <si>
    <t xml:space="preserve">   Лысковский</t>
  </si>
  <si>
    <t xml:space="preserve">   Навашинский</t>
  </si>
  <si>
    <t xml:space="preserve">   Перевозский</t>
  </si>
  <si>
    <t xml:space="preserve">   Пильнинский</t>
  </si>
  <si>
    <t xml:space="preserve">   Починковский</t>
  </si>
  <si>
    <t xml:space="preserve">   Семеновский</t>
  </si>
  <si>
    <t xml:space="preserve">   Сергачский</t>
  </si>
  <si>
    <t xml:space="preserve">   Сеченовский</t>
  </si>
  <si>
    <t xml:space="preserve">   Сосновский</t>
  </si>
  <si>
    <t xml:space="preserve">   Тонкинский</t>
  </si>
  <si>
    <t xml:space="preserve">   Тоншаевский</t>
  </si>
  <si>
    <t xml:space="preserve">   Уренский</t>
  </si>
  <si>
    <t xml:space="preserve">   Чкаловский</t>
  </si>
  <si>
    <t xml:space="preserve">   Шарангский</t>
  </si>
  <si>
    <t xml:space="preserve">   Шатковский</t>
  </si>
  <si>
    <t xml:space="preserve">   Шахунский</t>
  </si>
  <si>
    <t xml:space="preserve">   Вичугский</t>
  </si>
  <si>
    <t xml:space="preserve">   Верхнеландеховский</t>
  </si>
  <si>
    <t xml:space="preserve">   Гаврилово-Посадский</t>
  </si>
  <si>
    <t xml:space="preserve">   Заволжский</t>
  </si>
  <si>
    <t xml:space="preserve">   Ильинский</t>
  </si>
  <si>
    <t xml:space="preserve">   Кинешемский</t>
  </si>
  <si>
    <t xml:space="preserve">   Лежневский</t>
  </si>
  <si>
    <t xml:space="preserve">   Лухский</t>
  </si>
  <si>
    <t xml:space="preserve">   Палехский</t>
  </si>
  <si>
    <t xml:space="preserve">   Пестяковский</t>
  </si>
  <si>
    <t xml:space="preserve">   Пучежский</t>
  </si>
  <si>
    <t xml:space="preserve">   Родниковский</t>
  </si>
  <si>
    <t xml:space="preserve">   Савинский</t>
  </si>
  <si>
    <t xml:space="preserve">   Тейковский</t>
  </si>
  <si>
    <t xml:space="preserve">   Фурмановский</t>
  </si>
  <si>
    <t xml:space="preserve">   Шуйский</t>
  </si>
  <si>
    <t xml:space="preserve">   Южский</t>
  </si>
  <si>
    <t xml:space="preserve">   Юрьевецкий</t>
  </si>
  <si>
    <t xml:space="preserve">   Балаганский</t>
  </si>
  <si>
    <t xml:space="preserve">   Бодайбинский</t>
  </si>
  <si>
    <t xml:space="preserve">   Ангарский</t>
  </si>
  <si>
    <t xml:space="preserve">   Братский</t>
  </si>
  <si>
    <t xml:space="preserve">   Жигаловский</t>
  </si>
  <si>
    <t xml:space="preserve">   Заларинский</t>
  </si>
  <si>
    <t xml:space="preserve">   Зиминский</t>
  </si>
  <si>
    <t xml:space="preserve">   Иркутский</t>
  </si>
  <si>
    <t xml:space="preserve">   Казачинско-Ленский</t>
  </si>
  <si>
    <t xml:space="preserve">   Катангский</t>
  </si>
  <si>
    <t xml:space="preserve">   Качугский</t>
  </si>
  <si>
    <t xml:space="preserve">   Киренский</t>
  </si>
  <si>
    <t xml:space="preserve">   Куйтунский</t>
  </si>
  <si>
    <t xml:space="preserve">   Мамско-Чуйский</t>
  </si>
  <si>
    <t xml:space="preserve">   Нижнеилимский</t>
  </si>
  <si>
    <t xml:space="preserve">   Нижнеудинский</t>
  </si>
  <si>
    <t xml:space="preserve">   Ольхонский</t>
  </si>
  <si>
    <t xml:space="preserve">   Слюдянский</t>
  </si>
  <si>
    <t xml:space="preserve">   Тайшетский</t>
  </si>
  <si>
    <t xml:space="preserve">   Тулунский</t>
  </si>
  <si>
    <t xml:space="preserve">   Усольский</t>
  </si>
  <si>
    <t xml:space="preserve">   Усть-Илимский</t>
  </si>
  <si>
    <t xml:space="preserve">   Усть-Кутский</t>
  </si>
  <si>
    <t xml:space="preserve">   Усть-Удинский</t>
  </si>
  <si>
    <t xml:space="preserve">   Черемховский</t>
  </si>
  <si>
    <t xml:space="preserve">   Чунский</t>
  </si>
  <si>
    <t xml:space="preserve">   Шелеховский</t>
  </si>
  <si>
    <t xml:space="preserve">   Аларский</t>
  </si>
  <si>
    <t xml:space="preserve">   Баяндаевский</t>
  </si>
  <si>
    <t xml:space="preserve">   Боханский</t>
  </si>
  <si>
    <t xml:space="preserve">   Нукутский</t>
  </si>
  <si>
    <t xml:space="preserve">   Осинский</t>
  </si>
  <si>
    <t xml:space="preserve">   Эхирит-Булагатский</t>
  </si>
  <si>
    <t xml:space="preserve">   Ачхой-Мартановский</t>
  </si>
  <si>
    <t xml:space="preserve">   Веденский</t>
  </si>
  <si>
    <t xml:space="preserve">   Грозненский</t>
  </si>
  <si>
    <t xml:space="preserve">   Гудермесский</t>
  </si>
  <si>
    <t xml:space="preserve">   Итум-Калинский</t>
  </si>
  <si>
    <t xml:space="preserve">   Курчалоевский</t>
  </si>
  <si>
    <t xml:space="preserve">   Надтеречный</t>
  </si>
  <si>
    <t xml:space="preserve">   Наурский</t>
  </si>
  <si>
    <t xml:space="preserve">   Ножай-Юртовский</t>
  </si>
  <si>
    <t xml:space="preserve">   Шатоевский</t>
  </si>
  <si>
    <t xml:space="preserve">   Сунженский</t>
  </si>
  <si>
    <t xml:space="preserve">   Урус-Мартановский</t>
  </si>
  <si>
    <t xml:space="preserve">   Шалинский</t>
  </si>
  <si>
    <t xml:space="preserve">   Шелковской</t>
  </si>
  <si>
    <t xml:space="preserve">   Шаройский</t>
  </si>
  <si>
    <t xml:space="preserve">   Гвардейский</t>
  </si>
  <si>
    <t xml:space="preserve">   Зеленоградский</t>
  </si>
  <si>
    <t xml:space="preserve">   Правдинский</t>
  </si>
  <si>
    <t xml:space="preserve">   Гурьевский</t>
  </si>
  <si>
    <t xml:space="preserve">   Озерский</t>
  </si>
  <si>
    <t xml:space="preserve">   Андреапольский</t>
  </si>
  <si>
    <t xml:space="preserve">   Бежецкий</t>
  </si>
  <si>
    <t xml:space="preserve">   Бельский</t>
  </si>
  <si>
    <t xml:space="preserve">   Бологовский</t>
  </si>
  <si>
    <t xml:space="preserve">   Весьегонский</t>
  </si>
  <si>
    <t xml:space="preserve">   Вышневолоцкий</t>
  </si>
  <si>
    <t xml:space="preserve">   Жарковский</t>
  </si>
  <si>
    <t xml:space="preserve">   Западнодвинский</t>
  </si>
  <si>
    <t xml:space="preserve">   Зубцовский</t>
  </si>
  <si>
    <t xml:space="preserve">   Калязинский</t>
  </si>
  <si>
    <t xml:space="preserve">   Кашинский</t>
  </si>
  <si>
    <t xml:space="preserve">   Кесовогорский</t>
  </si>
  <si>
    <t xml:space="preserve">   Кимрский</t>
  </si>
  <si>
    <t xml:space="preserve">   Конаковский</t>
  </si>
  <si>
    <t xml:space="preserve">   Краснохолмский</t>
  </si>
  <si>
    <t xml:space="preserve">   Кувшиновский</t>
  </si>
  <si>
    <t xml:space="preserve">   Лесной</t>
  </si>
  <si>
    <t xml:space="preserve">   Лихославльский</t>
  </si>
  <si>
    <t xml:space="preserve">   Максатихинский</t>
  </si>
  <si>
    <t xml:space="preserve">   Молоковский</t>
  </si>
  <si>
    <t xml:space="preserve">   Нелидовский</t>
  </si>
  <si>
    <t xml:space="preserve">   Оленинский</t>
  </si>
  <si>
    <t xml:space="preserve">   Осташковский</t>
  </si>
  <si>
    <t xml:space="preserve">   Пеновский</t>
  </si>
  <si>
    <t xml:space="preserve">   Рамешковский</t>
  </si>
  <si>
    <t xml:space="preserve">   Ржевский</t>
  </si>
  <si>
    <t xml:space="preserve">   Сандовский</t>
  </si>
  <si>
    <t xml:space="preserve">   Селижаровский</t>
  </si>
  <si>
    <t xml:space="preserve">   Сонковский</t>
  </si>
  <si>
    <t xml:space="preserve">   Спировский</t>
  </si>
  <si>
    <t xml:space="preserve">   Старицкий</t>
  </si>
  <si>
    <t xml:space="preserve">   Торжокский</t>
  </si>
  <si>
    <t xml:space="preserve">   Торопецкий</t>
  </si>
  <si>
    <t xml:space="preserve">   Удомельский</t>
  </si>
  <si>
    <t xml:space="preserve">   Фировский</t>
  </si>
  <si>
    <t xml:space="preserve">   Бабынинский</t>
  </si>
  <si>
    <t xml:space="preserve">   Барятинский</t>
  </si>
  <si>
    <t xml:space="preserve">   Боровский</t>
  </si>
  <si>
    <t xml:space="preserve">   Думиничский</t>
  </si>
  <si>
    <t xml:space="preserve">   Жиздринский</t>
  </si>
  <si>
    <t xml:space="preserve">   Износковский</t>
  </si>
  <si>
    <t xml:space="preserve">   Козельский</t>
  </si>
  <si>
    <t xml:space="preserve">   Куйбышевский</t>
  </si>
  <si>
    <t xml:space="preserve">   Людиновский</t>
  </si>
  <si>
    <t xml:space="preserve">   Малоярославецкий</t>
  </si>
  <si>
    <t xml:space="preserve">   Медынский</t>
  </si>
  <si>
    <t xml:space="preserve">   Мещовский</t>
  </si>
  <si>
    <t xml:space="preserve">   Мосальский</t>
  </si>
  <si>
    <t xml:space="preserve">   Перемышльский</t>
  </si>
  <si>
    <t xml:space="preserve">   Спас-Деменский</t>
  </si>
  <si>
    <t xml:space="preserve">   Сухиничский</t>
  </si>
  <si>
    <t xml:space="preserve">   Тарусский</t>
  </si>
  <si>
    <t xml:space="preserve">   Ульяновский</t>
  </si>
  <si>
    <t xml:space="preserve">   Ферзиковский</t>
  </si>
  <si>
    <t xml:space="preserve">   Хвастовичский</t>
  </si>
  <si>
    <t xml:space="preserve">   Юхновский</t>
  </si>
  <si>
    <t xml:space="preserve">   Алеутский</t>
  </si>
  <si>
    <t xml:space="preserve">   Быстринский</t>
  </si>
  <si>
    <t xml:space="preserve">   Елизовский</t>
  </si>
  <si>
    <t xml:space="preserve">   Мильковский</t>
  </si>
  <si>
    <t xml:space="preserve">   Соболевский</t>
  </si>
  <si>
    <t xml:space="preserve">   Усть-Большерецкий</t>
  </si>
  <si>
    <t xml:space="preserve">   Усть-Камчатский</t>
  </si>
  <si>
    <t xml:space="preserve">   Карагинский</t>
  </si>
  <si>
    <t xml:space="preserve">   Олюторский</t>
  </si>
  <si>
    <t xml:space="preserve">   Пенжинский</t>
  </si>
  <si>
    <t xml:space="preserve">   Тигильский</t>
  </si>
  <si>
    <t xml:space="preserve">   Беловский</t>
  </si>
  <si>
    <t xml:space="preserve">   Ижморский</t>
  </si>
  <si>
    <t xml:space="preserve">   Кемеровский</t>
  </si>
  <si>
    <t xml:space="preserve">   Крапивинский</t>
  </si>
  <si>
    <t xml:space="preserve">   Ленинск-Кузнецкий</t>
  </si>
  <si>
    <t xml:space="preserve">   Мариинский</t>
  </si>
  <si>
    <t xml:space="preserve">   Новокузнецкий</t>
  </si>
  <si>
    <t xml:space="preserve">   Прокопьевский</t>
  </si>
  <si>
    <t xml:space="preserve">   Промышленновский</t>
  </si>
  <si>
    <t xml:space="preserve">   Таштагольский</t>
  </si>
  <si>
    <t xml:space="preserve">   Тисульский</t>
  </si>
  <si>
    <t xml:space="preserve">   Топкинский</t>
  </si>
  <si>
    <t xml:space="preserve">   Тяжинский</t>
  </si>
  <si>
    <t xml:space="preserve">   Чебулинский</t>
  </si>
  <si>
    <t xml:space="preserve">   Юргинский</t>
  </si>
  <si>
    <t xml:space="preserve">   Яйский</t>
  </si>
  <si>
    <t xml:space="preserve">   Яшкинский</t>
  </si>
  <si>
    <t xml:space="preserve">   Арбажский</t>
  </si>
  <si>
    <t xml:space="preserve">   Афанасьевский</t>
  </si>
  <si>
    <t xml:space="preserve">   Белохолуницкий</t>
  </si>
  <si>
    <t xml:space="preserve">   Верхнекамский</t>
  </si>
  <si>
    <t xml:space="preserve">   Верхошижемский</t>
  </si>
  <si>
    <t xml:space="preserve">   Вятскополянский</t>
  </si>
  <si>
    <t xml:space="preserve">   Даровской</t>
  </si>
  <si>
    <t xml:space="preserve">   Зуевский</t>
  </si>
  <si>
    <t xml:space="preserve">   Кикнурский</t>
  </si>
  <si>
    <t xml:space="preserve">   Кильмезский</t>
  </si>
  <si>
    <t xml:space="preserve">   Кирово-Чепецкий</t>
  </si>
  <si>
    <t xml:space="preserve">   Котельничский</t>
  </si>
  <si>
    <t xml:space="preserve">   Куменский</t>
  </si>
  <si>
    <t xml:space="preserve">   Лебяжский</t>
  </si>
  <si>
    <t xml:space="preserve">   Лузский</t>
  </si>
  <si>
    <t xml:space="preserve">   Малмыжский</t>
  </si>
  <si>
    <t xml:space="preserve">   Мурашинский</t>
  </si>
  <si>
    <t xml:space="preserve">   Нагорский</t>
  </si>
  <si>
    <t xml:space="preserve">   Немский</t>
  </si>
  <si>
    <t xml:space="preserve">   Нолинский</t>
  </si>
  <si>
    <t xml:space="preserve">   Омутнинский</t>
  </si>
  <si>
    <t xml:space="preserve">   Опаринский</t>
  </si>
  <si>
    <t xml:space="preserve">   Оричевский</t>
  </si>
  <si>
    <t xml:space="preserve">   Пижанский</t>
  </si>
  <si>
    <t xml:space="preserve">   Подосиновский</t>
  </si>
  <si>
    <t xml:space="preserve">   Санчурский</t>
  </si>
  <si>
    <t xml:space="preserve">   Свечинский</t>
  </si>
  <si>
    <t xml:space="preserve">   Слободской</t>
  </si>
  <si>
    <t xml:space="preserve">   Сунский</t>
  </si>
  <si>
    <t xml:space="preserve">   Тужинский</t>
  </si>
  <si>
    <t xml:space="preserve">   Унинский</t>
  </si>
  <si>
    <t xml:space="preserve">   Уржумский</t>
  </si>
  <si>
    <t xml:space="preserve">   Фаленский</t>
  </si>
  <si>
    <t xml:space="preserve">   Орловский</t>
  </si>
  <si>
    <t xml:space="preserve">   Шабалинский</t>
  </si>
  <si>
    <t xml:space="preserve">   Юрьянский</t>
  </si>
  <si>
    <t xml:space="preserve">   Яранский</t>
  </si>
  <si>
    <t xml:space="preserve">   Безенчукский</t>
  </si>
  <si>
    <t xml:space="preserve">   Богатовский</t>
  </si>
  <si>
    <t xml:space="preserve">   Большеглушицкий</t>
  </si>
  <si>
    <t xml:space="preserve">   Большечерниговский</t>
  </si>
  <si>
    <t xml:space="preserve">   Волжский</t>
  </si>
  <si>
    <t xml:space="preserve">   Елховский</t>
  </si>
  <si>
    <t xml:space="preserve">   Исаклинский</t>
  </si>
  <si>
    <t xml:space="preserve">   Камышлинский</t>
  </si>
  <si>
    <t xml:space="preserve">   Кинельский</t>
  </si>
  <si>
    <t xml:space="preserve">   Кинель-Черкасский</t>
  </si>
  <si>
    <t xml:space="preserve">   Клявлинский</t>
  </si>
  <si>
    <t xml:space="preserve">   Кошкинский</t>
  </si>
  <si>
    <t xml:space="preserve">   Нефтегорский</t>
  </si>
  <si>
    <t xml:space="preserve">   Пестравский</t>
  </si>
  <si>
    <t xml:space="preserve">   Похвистневский</t>
  </si>
  <si>
    <t xml:space="preserve">   Сергиевский</t>
  </si>
  <si>
    <t xml:space="preserve">   Ставропольский</t>
  </si>
  <si>
    <t xml:space="preserve">   Сызранский</t>
  </si>
  <si>
    <t xml:space="preserve">   Хворостянский</t>
  </si>
  <si>
    <t xml:space="preserve">   Челно-Вершинский</t>
  </si>
  <si>
    <t xml:space="preserve">   Шенталинский</t>
  </si>
  <si>
    <t xml:space="preserve">   Шигонский</t>
  </si>
  <si>
    <t xml:space="preserve">   Альменевский</t>
  </si>
  <si>
    <t xml:space="preserve">   Варгашинский</t>
  </si>
  <si>
    <t xml:space="preserve">   Далматовский</t>
  </si>
  <si>
    <t xml:space="preserve">   Звериноголовский</t>
  </si>
  <si>
    <t xml:space="preserve">   Каргапольский</t>
  </si>
  <si>
    <t xml:space="preserve">   Катайский</t>
  </si>
  <si>
    <t xml:space="preserve">   Кетовский</t>
  </si>
  <si>
    <t xml:space="preserve">   Куртамышский</t>
  </si>
  <si>
    <t xml:space="preserve">   Лебяжьевский</t>
  </si>
  <si>
    <t xml:space="preserve">   Макушинский</t>
  </si>
  <si>
    <t xml:space="preserve">   Мишкинский</t>
  </si>
  <si>
    <t xml:space="preserve">   Мокроусовский</t>
  </si>
  <si>
    <t xml:space="preserve">   Петуховский</t>
  </si>
  <si>
    <t xml:space="preserve">   Половинский</t>
  </si>
  <si>
    <t xml:space="preserve">   Притобольный</t>
  </si>
  <si>
    <t xml:space="preserve">   Сафакулевский</t>
  </si>
  <si>
    <t xml:space="preserve">   Частоозерский</t>
  </si>
  <si>
    <t xml:space="preserve">   Шадринский</t>
  </si>
  <si>
    <t xml:space="preserve">   Шатровский</t>
  </si>
  <si>
    <t xml:space="preserve">   Шумихинский</t>
  </si>
  <si>
    <t xml:space="preserve">   Щучанский</t>
  </si>
  <si>
    <t xml:space="preserve">   Юргамышский</t>
  </si>
  <si>
    <t xml:space="preserve">   Большесолдатский</t>
  </si>
  <si>
    <t xml:space="preserve">   Глушковский</t>
  </si>
  <si>
    <t xml:space="preserve">   Горшеченский</t>
  </si>
  <si>
    <t xml:space="preserve">   Дмитриевский</t>
  </si>
  <si>
    <t xml:space="preserve">   Железногорский</t>
  </si>
  <si>
    <t xml:space="preserve">   Золотухинский</t>
  </si>
  <si>
    <t xml:space="preserve">   Касторенский</t>
  </si>
  <si>
    <t xml:space="preserve">   Конышевский</t>
  </si>
  <si>
    <t xml:space="preserve">   Кореневский</t>
  </si>
  <si>
    <t xml:space="preserve">   Курчатовский</t>
  </si>
  <si>
    <t xml:space="preserve">   Льговский</t>
  </si>
  <si>
    <t xml:space="preserve">   Мантуровский</t>
  </si>
  <si>
    <t xml:space="preserve">   Медвенский</t>
  </si>
  <si>
    <t xml:space="preserve">   Обоянский</t>
  </si>
  <si>
    <t xml:space="preserve">   Поныровский</t>
  </si>
  <si>
    <t xml:space="preserve">   Пристенский</t>
  </si>
  <si>
    <t xml:space="preserve">   Рыльский</t>
  </si>
  <si>
    <t xml:space="preserve">   Солнцевский</t>
  </si>
  <si>
    <t xml:space="preserve">   Суджанский</t>
  </si>
  <si>
    <t xml:space="preserve">   Тимский</t>
  </si>
  <si>
    <t xml:space="preserve">   Фатежский</t>
  </si>
  <si>
    <t xml:space="preserve">   Хомутовский</t>
  </si>
  <si>
    <t xml:space="preserve">   Черемисиновский</t>
  </si>
  <si>
    <t xml:space="preserve">   Щигровский</t>
  </si>
  <si>
    <t xml:space="preserve">   Бокситогорский</t>
  </si>
  <si>
    <t xml:space="preserve">   Волосовский</t>
  </si>
  <si>
    <t xml:space="preserve">   Волховский</t>
  </si>
  <si>
    <t xml:space="preserve">   Всеволожский</t>
  </si>
  <si>
    <t xml:space="preserve">   Выборгский</t>
  </si>
  <si>
    <t xml:space="preserve">   Гатчинский</t>
  </si>
  <si>
    <t xml:space="preserve">   Кингисеппский</t>
  </si>
  <si>
    <t xml:space="preserve">   Киришский</t>
  </si>
  <si>
    <t xml:space="preserve">   Лодейнопольский</t>
  </si>
  <si>
    <t xml:space="preserve">   Ломоносовский</t>
  </si>
  <si>
    <t xml:space="preserve">   Лужский</t>
  </si>
  <si>
    <t xml:space="preserve">   Подпорожский</t>
  </si>
  <si>
    <t xml:space="preserve">   Приозерский</t>
  </si>
  <si>
    <t xml:space="preserve">   Сланцевский</t>
  </si>
  <si>
    <t xml:space="preserve">   Тихвинский</t>
  </si>
  <si>
    <t xml:space="preserve">   Тосненский</t>
  </si>
  <si>
    <t xml:space="preserve">   Сосновоборский</t>
  </si>
  <si>
    <t xml:space="preserve">   Воловский</t>
  </si>
  <si>
    <t xml:space="preserve">   Грязинский</t>
  </si>
  <si>
    <t xml:space="preserve">   Данковский</t>
  </si>
  <si>
    <t xml:space="preserve">   Добринский</t>
  </si>
  <si>
    <t xml:space="preserve">   Добровский</t>
  </si>
  <si>
    <t xml:space="preserve">   Долгоруковский</t>
  </si>
  <si>
    <t xml:space="preserve">   Елецкий</t>
  </si>
  <si>
    <t xml:space="preserve">   Задонский</t>
  </si>
  <si>
    <t xml:space="preserve">   Измалковский</t>
  </si>
  <si>
    <t xml:space="preserve">   Краснинский</t>
  </si>
  <si>
    <t xml:space="preserve">   Лебедянский</t>
  </si>
  <si>
    <t xml:space="preserve">   Лев-Толстовский</t>
  </si>
  <si>
    <t xml:space="preserve">   Липецкий</t>
  </si>
  <si>
    <t xml:space="preserve">   Становлянский</t>
  </si>
  <si>
    <t xml:space="preserve">   Тербунский</t>
  </si>
  <si>
    <t xml:space="preserve">   Усманский</t>
  </si>
  <si>
    <t xml:space="preserve">   Хлевенский</t>
  </si>
  <si>
    <t xml:space="preserve">   Чаплыгинский</t>
  </si>
  <si>
    <t xml:space="preserve">   Волоколамский</t>
  </si>
  <si>
    <t xml:space="preserve">   Дмитровский</t>
  </si>
  <si>
    <t xml:space="preserve">   Сергиево-Посадский</t>
  </si>
  <si>
    <t xml:space="preserve">   Зарайский</t>
  </si>
  <si>
    <t xml:space="preserve">   Истринский</t>
  </si>
  <si>
    <t xml:space="preserve">   Клинский</t>
  </si>
  <si>
    <t xml:space="preserve">   Коломенский</t>
  </si>
  <si>
    <t xml:space="preserve">   Лотошинский</t>
  </si>
  <si>
    <t xml:space="preserve">   Луховицкий</t>
  </si>
  <si>
    <t xml:space="preserve">   Люберецкий</t>
  </si>
  <si>
    <t xml:space="preserve">   Можайский</t>
  </si>
  <si>
    <t xml:space="preserve">   Мытищинский</t>
  </si>
  <si>
    <t xml:space="preserve">   Наро-Фоминский</t>
  </si>
  <si>
    <t xml:space="preserve">   Ногинский</t>
  </si>
  <si>
    <t xml:space="preserve">   Одинцовский</t>
  </si>
  <si>
    <t xml:space="preserve">   Орехово-Зуевский</t>
  </si>
  <si>
    <t xml:space="preserve">   Павлово-Посадский</t>
  </si>
  <si>
    <t xml:space="preserve">   Подольский</t>
  </si>
  <si>
    <t xml:space="preserve">   Пушкинский</t>
  </si>
  <si>
    <t xml:space="preserve">   Раменский</t>
  </si>
  <si>
    <t xml:space="preserve">   Рузский</t>
  </si>
  <si>
    <t xml:space="preserve">   Серебряно-Прудский</t>
  </si>
  <si>
    <t xml:space="preserve">   Серпуховский</t>
  </si>
  <si>
    <t xml:space="preserve">   Солнечногорский</t>
  </si>
  <si>
    <t xml:space="preserve">   Ступинский</t>
  </si>
  <si>
    <t xml:space="preserve">   Талдомский</t>
  </si>
  <si>
    <t xml:space="preserve">   Чеховский</t>
  </si>
  <si>
    <t xml:space="preserve">   Шатурский</t>
  </si>
  <si>
    <t xml:space="preserve">   Шаховской</t>
  </si>
  <si>
    <t xml:space="preserve">   Щелковский</t>
  </si>
  <si>
    <t xml:space="preserve">   Кольский</t>
  </si>
  <si>
    <t xml:space="preserve">   Город Кандалакша</t>
  </si>
  <si>
    <t xml:space="preserve">   Ловозерский</t>
  </si>
  <si>
    <t xml:space="preserve">   Печенгский</t>
  </si>
  <si>
    <t xml:space="preserve">   Терский</t>
  </si>
  <si>
    <t xml:space="preserve">   Батецкий</t>
  </si>
  <si>
    <t xml:space="preserve">   Боровичский</t>
  </si>
  <si>
    <t xml:space="preserve">   Валдайский</t>
  </si>
  <si>
    <t xml:space="preserve">   Волотовский</t>
  </si>
  <si>
    <t xml:space="preserve">   Демянский</t>
  </si>
  <si>
    <t xml:space="preserve">   Крестецкий</t>
  </si>
  <si>
    <t xml:space="preserve">   Любытинский</t>
  </si>
  <si>
    <t xml:space="preserve">   Маловишерский</t>
  </si>
  <si>
    <t xml:space="preserve">   Маревский</t>
  </si>
  <si>
    <t xml:space="preserve">   Мошенской</t>
  </si>
  <si>
    <t xml:space="preserve">   Новгородский</t>
  </si>
  <si>
    <t xml:space="preserve">   Окуловский</t>
  </si>
  <si>
    <t xml:space="preserve">   Парфинский</t>
  </si>
  <si>
    <t xml:space="preserve">   Пестовский</t>
  </si>
  <si>
    <t xml:space="preserve">   Поддорский</t>
  </si>
  <si>
    <t xml:space="preserve">   Солецкий</t>
  </si>
  <si>
    <t xml:space="preserve">   Старорусский</t>
  </si>
  <si>
    <t xml:space="preserve">   Хвойнинский</t>
  </si>
  <si>
    <t xml:space="preserve">   Холмский</t>
  </si>
  <si>
    <t xml:space="preserve">   Чудовский</t>
  </si>
  <si>
    <t xml:space="preserve">   Шимский</t>
  </si>
  <si>
    <t xml:space="preserve">   Баганский</t>
  </si>
  <si>
    <t xml:space="preserve">   Барабинский</t>
  </si>
  <si>
    <t xml:space="preserve">   Болотнинский</t>
  </si>
  <si>
    <t xml:space="preserve">   Венгеровский</t>
  </si>
  <si>
    <t xml:space="preserve">   Доволенский</t>
  </si>
  <si>
    <t xml:space="preserve">   Здвинский</t>
  </si>
  <si>
    <t xml:space="preserve">   Искитимский</t>
  </si>
  <si>
    <t xml:space="preserve">   Карасукский</t>
  </si>
  <si>
    <t xml:space="preserve">   Каргатский</t>
  </si>
  <si>
    <t xml:space="preserve">   Колыванский</t>
  </si>
  <si>
    <t xml:space="preserve">   Коченевский</t>
  </si>
  <si>
    <t xml:space="preserve">   Кочковский</t>
  </si>
  <si>
    <t xml:space="preserve">   Краснозерский</t>
  </si>
  <si>
    <t xml:space="preserve">   Купинский</t>
  </si>
  <si>
    <t xml:space="preserve">   Кыштовский</t>
  </si>
  <si>
    <t xml:space="preserve">   Маслянинский</t>
  </si>
  <si>
    <t xml:space="preserve">   Мошковский</t>
  </si>
  <si>
    <t xml:space="preserve">   Новосибирский</t>
  </si>
  <si>
    <t xml:space="preserve">   Ордынский</t>
  </si>
  <si>
    <t xml:space="preserve">   Северный</t>
  </si>
  <si>
    <t xml:space="preserve">   Сузунский</t>
  </si>
  <si>
    <t xml:space="preserve">   Татарский</t>
  </si>
  <si>
    <t xml:space="preserve">   Тогучинский</t>
  </si>
  <si>
    <t xml:space="preserve">   Убинский</t>
  </si>
  <si>
    <t xml:space="preserve">   Усть-Таркский</t>
  </si>
  <si>
    <t xml:space="preserve">   Чановский</t>
  </si>
  <si>
    <t xml:space="preserve">   Черепановский</t>
  </si>
  <si>
    <t xml:space="preserve">   Чистоозерный</t>
  </si>
  <si>
    <t xml:space="preserve">   Чулымский</t>
  </si>
  <si>
    <t xml:space="preserve">   Азовский немецкий национальный</t>
  </si>
  <si>
    <t xml:space="preserve">   Большереченский</t>
  </si>
  <si>
    <t xml:space="preserve">   Большеуковский</t>
  </si>
  <si>
    <t xml:space="preserve">   Горьковский</t>
  </si>
  <si>
    <t xml:space="preserve">   Знаменский</t>
  </si>
  <si>
    <t xml:space="preserve">   Исилькульский</t>
  </si>
  <si>
    <t xml:space="preserve">   Калачинский</t>
  </si>
  <si>
    <t xml:space="preserve">   Колосовский</t>
  </si>
  <si>
    <t xml:space="preserve">   Кормиловский</t>
  </si>
  <si>
    <t xml:space="preserve">   Крутинский</t>
  </si>
  <si>
    <t xml:space="preserve">   Любинский</t>
  </si>
  <si>
    <t xml:space="preserve">   Марьяновский</t>
  </si>
  <si>
    <t xml:space="preserve">   Москаленский</t>
  </si>
  <si>
    <t xml:space="preserve">   Муромцевский</t>
  </si>
  <si>
    <t xml:space="preserve">   Называевский</t>
  </si>
  <si>
    <t xml:space="preserve">   Нижнеомский</t>
  </si>
  <si>
    <t xml:space="preserve">   Нововаршавский</t>
  </si>
  <si>
    <t xml:space="preserve">   Одесский</t>
  </si>
  <si>
    <t xml:space="preserve">   Оконешниковский</t>
  </si>
  <si>
    <t xml:space="preserve">   Омский</t>
  </si>
  <si>
    <t xml:space="preserve">   Павлоградский</t>
  </si>
  <si>
    <t xml:space="preserve">   Полтавский</t>
  </si>
  <si>
    <t xml:space="preserve">   Русско-Полянский</t>
  </si>
  <si>
    <t xml:space="preserve">   Саргатский</t>
  </si>
  <si>
    <t xml:space="preserve">   Седельниковский</t>
  </si>
  <si>
    <t xml:space="preserve">   Таврический</t>
  </si>
  <si>
    <t xml:space="preserve">   Тарский</t>
  </si>
  <si>
    <t xml:space="preserve">   Тевризский</t>
  </si>
  <si>
    <t xml:space="preserve">   Тюкалинский</t>
  </si>
  <si>
    <t xml:space="preserve">   Усть-Ишимский</t>
  </si>
  <si>
    <t xml:space="preserve">   Черлакский</t>
  </si>
  <si>
    <t xml:space="preserve">   Шербакульский</t>
  </si>
  <si>
    <t xml:space="preserve">   Абдулинский</t>
  </si>
  <si>
    <t xml:space="preserve">   Адамовский</t>
  </si>
  <si>
    <t xml:space="preserve">   Акбулакский</t>
  </si>
  <si>
    <t xml:space="preserve">   Асекеевский</t>
  </si>
  <si>
    <t xml:space="preserve">   Беляевский</t>
  </si>
  <si>
    <t xml:space="preserve">   Бугурусланский</t>
  </si>
  <si>
    <t xml:space="preserve">   Бузулукский</t>
  </si>
  <si>
    <t xml:space="preserve">   Гайский</t>
  </si>
  <si>
    <t xml:space="preserve">   Домбаровский</t>
  </si>
  <si>
    <t xml:space="preserve">   Илекский</t>
  </si>
  <si>
    <t xml:space="preserve">   Кваркенский</t>
  </si>
  <si>
    <t xml:space="preserve">   Город Кувандык и Кувандыкский</t>
  </si>
  <si>
    <t xml:space="preserve">   Курманаевский</t>
  </si>
  <si>
    <t xml:space="preserve">   Матвеевский</t>
  </si>
  <si>
    <t xml:space="preserve">   Новоорский</t>
  </si>
  <si>
    <t xml:space="preserve">   Новосергиевский</t>
  </si>
  <si>
    <t xml:space="preserve">   Оренбургский</t>
  </si>
  <si>
    <t xml:space="preserve">   Переволоцкий</t>
  </si>
  <si>
    <t xml:space="preserve">   Пономаревский</t>
  </si>
  <si>
    <t xml:space="preserve">   Сакмарский</t>
  </si>
  <si>
    <t xml:space="preserve">   Саракташский</t>
  </si>
  <si>
    <t xml:space="preserve">   Светлинский</t>
  </si>
  <si>
    <t xml:space="preserve">   Соль-Илецкий</t>
  </si>
  <si>
    <t xml:space="preserve">   Сорочинский</t>
  </si>
  <si>
    <t xml:space="preserve">   Ташлинский</t>
  </si>
  <si>
    <t xml:space="preserve">   Тоцкий</t>
  </si>
  <si>
    <t xml:space="preserve">   Тюльганский</t>
  </si>
  <si>
    <t xml:space="preserve">   Шарлыкский</t>
  </si>
  <si>
    <t xml:space="preserve">   Ясненский</t>
  </si>
  <si>
    <t xml:space="preserve">   Болховский</t>
  </si>
  <si>
    <t xml:space="preserve">   Верховский</t>
  </si>
  <si>
    <t xml:space="preserve">   Глазуновский</t>
  </si>
  <si>
    <t xml:space="preserve">   Должанский</t>
  </si>
  <si>
    <t xml:space="preserve">   Залегощенский</t>
  </si>
  <si>
    <t xml:space="preserve">   Колпнянский</t>
  </si>
  <si>
    <t xml:space="preserve">   Краснозоренский</t>
  </si>
  <si>
    <t xml:space="preserve">   Кромской</t>
  </si>
  <si>
    <t xml:space="preserve">   Корсаковский</t>
  </si>
  <si>
    <t xml:space="preserve">   Ливенский</t>
  </si>
  <si>
    <t xml:space="preserve">   Малоархангельский</t>
  </si>
  <si>
    <t xml:space="preserve">   Мценский</t>
  </si>
  <si>
    <t xml:space="preserve">   Новодеревеньковский</t>
  </si>
  <si>
    <t xml:space="preserve">   Новосильский</t>
  </si>
  <si>
    <t xml:space="preserve">   Покровский</t>
  </si>
  <si>
    <t xml:space="preserve">   Свердловский</t>
  </si>
  <si>
    <t xml:space="preserve">   Сосковский</t>
  </si>
  <si>
    <t xml:space="preserve">   Троснянский</t>
  </si>
  <si>
    <t xml:space="preserve">   Урицкий</t>
  </si>
  <si>
    <t xml:space="preserve">   Хотынецкий</t>
  </si>
  <si>
    <t xml:space="preserve">   Шаблыкинский</t>
  </si>
  <si>
    <t xml:space="preserve">   Башмаковский</t>
  </si>
  <si>
    <t xml:space="preserve">   Беднодемьяновский</t>
  </si>
  <si>
    <t xml:space="preserve">   Бековский</t>
  </si>
  <si>
    <t xml:space="preserve">   Белинский</t>
  </si>
  <si>
    <t xml:space="preserve">   Бессоновский</t>
  </si>
  <si>
    <t xml:space="preserve">   Вадинский</t>
  </si>
  <si>
    <t xml:space="preserve">   Земетчинский</t>
  </si>
  <si>
    <t xml:space="preserve">   Иссинский</t>
  </si>
  <si>
    <t xml:space="preserve">   Камешкирский</t>
  </si>
  <si>
    <t xml:space="preserve">   Колышлейский</t>
  </si>
  <si>
    <t xml:space="preserve">   Кондольский</t>
  </si>
  <si>
    <t xml:space="preserve">   Кузнецкий</t>
  </si>
  <si>
    <t xml:space="preserve">   Лопатинский</t>
  </si>
  <si>
    <t xml:space="preserve">   Лунинский</t>
  </si>
  <si>
    <t xml:space="preserve">   Малосердобинский</t>
  </si>
  <si>
    <t xml:space="preserve">   Мокшанский</t>
  </si>
  <si>
    <t xml:space="preserve">   Наровчатский</t>
  </si>
  <si>
    <t xml:space="preserve">   Неверкинский</t>
  </si>
  <si>
    <t xml:space="preserve">   Нижнеломовский</t>
  </si>
  <si>
    <t xml:space="preserve">   Пачелмский</t>
  </si>
  <si>
    <t xml:space="preserve">   Пензенский</t>
  </si>
  <si>
    <t xml:space="preserve">   Сердобский</t>
  </si>
  <si>
    <t xml:space="preserve">   Тамалинский</t>
  </si>
  <si>
    <t xml:space="preserve">   Шемышейский</t>
  </si>
  <si>
    <t xml:space="preserve">   Бардымский</t>
  </si>
  <si>
    <t xml:space="preserve">   Большесосновский</t>
  </si>
  <si>
    <t xml:space="preserve">   Верещагинский</t>
  </si>
  <si>
    <t xml:space="preserve">   Горнозаводский</t>
  </si>
  <si>
    <t xml:space="preserve">   Гремячинский</t>
  </si>
  <si>
    <t xml:space="preserve">   Добрянский</t>
  </si>
  <si>
    <t xml:space="preserve">   Губахинский</t>
  </si>
  <si>
    <t xml:space="preserve">   Еловский</t>
  </si>
  <si>
    <t xml:space="preserve">   Карагайский муниципальный  район</t>
  </si>
  <si>
    <t xml:space="preserve">   Кизеловский</t>
  </si>
  <si>
    <t xml:space="preserve">   Кишертский</t>
  </si>
  <si>
    <t xml:space="preserve">   Красновишерский</t>
  </si>
  <si>
    <t xml:space="preserve">   Краснокамский</t>
  </si>
  <si>
    <t xml:space="preserve">   Куединский</t>
  </si>
  <si>
    <t xml:space="preserve">   Кунгурский</t>
  </si>
  <si>
    <t xml:space="preserve">   Лысьвенский</t>
  </si>
  <si>
    <t xml:space="preserve">   Нытвенский</t>
  </si>
  <si>
    <t xml:space="preserve">   Октябрьский муниципальный  район</t>
  </si>
  <si>
    <t xml:space="preserve">   Ординский</t>
  </si>
  <si>
    <t xml:space="preserve">   Осинский муниципальный  район</t>
  </si>
  <si>
    <t xml:space="preserve">   Оханский</t>
  </si>
  <si>
    <t xml:space="preserve">   Очерский</t>
  </si>
  <si>
    <t xml:space="preserve">   Пермский</t>
  </si>
  <si>
    <t xml:space="preserve">   Сивинский</t>
  </si>
  <si>
    <t xml:space="preserve">   Соликамский</t>
  </si>
  <si>
    <t xml:space="preserve">   Суксунский</t>
  </si>
  <si>
    <t xml:space="preserve">   Уинский</t>
  </si>
  <si>
    <t xml:space="preserve">   Чайковский</t>
  </si>
  <si>
    <t xml:space="preserve">   Частинский</t>
  </si>
  <si>
    <t xml:space="preserve">   Чердынский</t>
  </si>
  <si>
    <t xml:space="preserve">   Чернушинский</t>
  </si>
  <si>
    <t xml:space="preserve">   Чусовской</t>
  </si>
  <si>
    <t xml:space="preserve">   Гайнский</t>
  </si>
  <si>
    <t xml:space="preserve">   Косинский</t>
  </si>
  <si>
    <t xml:space="preserve">   Кочевский</t>
  </si>
  <si>
    <t xml:space="preserve">   Кудымкарский</t>
  </si>
  <si>
    <t xml:space="preserve">   Юрлинский</t>
  </si>
  <si>
    <t xml:space="preserve">   Юсьвинский</t>
  </si>
  <si>
    <t xml:space="preserve">   Бежаницкий</t>
  </si>
  <si>
    <t xml:space="preserve">   Великолукский</t>
  </si>
  <si>
    <t xml:space="preserve">   Гдовский</t>
  </si>
  <si>
    <t xml:space="preserve">   Дедовичский</t>
  </si>
  <si>
    <t xml:space="preserve">   Дновский</t>
  </si>
  <si>
    <t xml:space="preserve">   Красногородский</t>
  </si>
  <si>
    <t xml:space="preserve">   Куньинский</t>
  </si>
  <si>
    <t xml:space="preserve">   Локнянский</t>
  </si>
  <si>
    <t xml:space="preserve">   Невельский</t>
  </si>
  <si>
    <t xml:space="preserve">   Новоржевский</t>
  </si>
  <si>
    <t xml:space="preserve">   Новосокольнический</t>
  </si>
  <si>
    <t xml:space="preserve">   Опочецкий</t>
  </si>
  <si>
    <t xml:space="preserve">   Островский</t>
  </si>
  <si>
    <t xml:space="preserve">   Палкинский</t>
  </si>
  <si>
    <t xml:space="preserve">   Печорский</t>
  </si>
  <si>
    <t xml:space="preserve">   Плюсский</t>
  </si>
  <si>
    <t xml:space="preserve">   Порховский</t>
  </si>
  <si>
    <t xml:space="preserve">   Псковский</t>
  </si>
  <si>
    <t xml:space="preserve">   Пустошкинский</t>
  </si>
  <si>
    <t xml:space="preserve">   Пушкиногорский</t>
  </si>
  <si>
    <t xml:space="preserve">   Пыталовский</t>
  </si>
  <si>
    <t xml:space="preserve">   Себежский</t>
  </si>
  <si>
    <t xml:space="preserve">   Стругокрасненский</t>
  </si>
  <si>
    <t xml:space="preserve">   Усвятский</t>
  </si>
  <si>
    <t xml:space="preserve">   Азовский</t>
  </si>
  <si>
    <t xml:space="preserve">   Аксайский</t>
  </si>
  <si>
    <t xml:space="preserve">   Багаевский</t>
  </si>
  <si>
    <t xml:space="preserve">   Белокалитвинский</t>
  </si>
  <si>
    <t xml:space="preserve">   Боковский</t>
  </si>
  <si>
    <t xml:space="preserve">   Верхнедонской</t>
  </si>
  <si>
    <t xml:space="preserve">   Веселовский</t>
  </si>
  <si>
    <t xml:space="preserve">   Волгодонской</t>
  </si>
  <si>
    <t xml:space="preserve">   Егорлыкский</t>
  </si>
  <si>
    <t xml:space="preserve">   Заветинский</t>
  </si>
  <si>
    <t xml:space="preserve">   Зерноградский</t>
  </si>
  <si>
    <t xml:space="preserve">   Зимовниковский</t>
  </si>
  <si>
    <t xml:space="preserve">   Кагальницкий</t>
  </si>
  <si>
    <t xml:space="preserve">   Кашарский</t>
  </si>
  <si>
    <t xml:space="preserve">   Красносулинский</t>
  </si>
  <si>
    <t xml:space="preserve">   Мартыновский</t>
  </si>
  <si>
    <t xml:space="preserve">   Матвеево-Курганский</t>
  </si>
  <si>
    <t xml:space="preserve">   Миллеровский</t>
  </si>
  <si>
    <t xml:space="preserve">   Милютинский</t>
  </si>
  <si>
    <t xml:space="preserve">   Морозовский</t>
  </si>
  <si>
    <t xml:space="preserve">   Мясниковский</t>
  </si>
  <si>
    <t xml:space="preserve">   Неклиновский</t>
  </si>
  <si>
    <t xml:space="preserve">   Обливский</t>
  </si>
  <si>
    <t xml:space="preserve">   Песчанокопский</t>
  </si>
  <si>
    <t xml:space="preserve">   Пролетарский</t>
  </si>
  <si>
    <t xml:space="preserve">   Ремонтненский</t>
  </si>
  <si>
    <t xml:space="preserve">   Родионово-Несветайский</t>
  </si>
  <si>
    <t xml:space="preserve">   Сальский</t>
  </si>
  <si>
    <t xml:space="preserve">   Семикаракорский</t>
  </si>
  <si>
    <t xml:space="preserve">   Тарасовский</t>
  </si>
  <si>
    <t xml:space="preserve">   Тацинский</t>
  </si>
  <si>
    <t xml:space="preserve">   Усть-Донецкий</t>
  </si>
  <si>
    <t xml:space="preserve">   Целинский</t>
  </si>
  <si>
    <t xml:space="preserve">   Цимлянский</t>
  </si>
  <si>
    <t xml:space="preserve">   Чертковский</t>
  </si>
  <si>
    <t xml:space="preserve">   Шолоховский</t>
  </si>
  <si>
    <t xml:space="preserve">   Ермишинский</t>
  </si>
  <si>
    <t xml:space="preserve">   Захаровский</t>
  </si>
  <si>
    <t xml:space="preserve">   Кадомский</t>
  </si>
  <si>
    <t xml:space="preserve">   Касимовский</t>
  </si>
  <si>
    <t xml:space="preserve">   Клепиковский</t>
  </si>
  <si>
    <t xml:space="preserve">   Кораблинский</t>
  </si>
  <si>
    <t xml:space="preserve">   Милославский</t>
  </si>
  <si>
    <t xml:space="preserve">   Новодеревенский</t>
  </si>
  <si>
    <t xml:space="preserve">   Пителинский</t>
  </si>
  <si>
    <t xml:space="preserve">   Пронский</t>
  </si>
  <si>
    <t xml:space="preserve">   Путятинский</t>
  </si>
  <si>
    <t xml:space="preserve">   Рыбновский</t>
  </si>
  <si>
    <t xml:space="preserve">   Ряжский</t>
  </si>
  <si>
    <t xml:space="preserve">   Рязанский</t>
  </si>
  <si>
    <t xml:space="preserve">   Сапожковский</t>
  </si>
  <si>
    <t xml:space="preserve">   Сараевский</t>
  </si>
  <si>
    <t xml:space="preserve">   Сасовский</t>
  </si>
  <si>
    <t xml:space="preserve">   Скопинский</t>
  </si>
  <si>
    <t xml:space="preserve">   Старожиловский</t>
  </si>
  <si>
    <t xml:space="preserve">   Ухоловский</t>
  </si>
  <si>
    <t xml:space="preserve">   Чучковский</t>
  </si>
  <si>
    <t xml:space="preserve">   Шацкий</t>
  </si>
  <si>
    <t xml:space="preserve">   Шиловский</t>
  </si>
  <si>
    <t xml:space="preserve">   Александрово-Гайский</t>
  </si>
  <si>
    <t xml:space="preserve">   Аркадакский</t>
  </si>
  <si>
    <t xml:space="preserve">   Аткарский</t>
  </si>
  <si>
    <t xml:space="preserve">   Базарно-Карабулакский</t>
  </si>
  <si>
    <t xml:space="preserve">   Балаковский</t>
  </si>
  <si>
    <t xml:space="preserve">   Балашовский</t>
  </si>
  <si>
    <t xml:space="preserve">   Балтайский</t>
  </si>
  <si>
    <t xml:space="preserve">   Вольский</t>
  </si>
  <si>
    <t xml:space="preserve">   Дергачевский</t>
  </si>
  <si>
    <t xml:space="preserve">   Духовницкий</t>
  </si>
  <si>
    <t xml:space="preserve">   Екатериновский</t>
  </si>
  <si>
    <t xml:space="preserve">   Ершовский</t>
  </si>
  <si>
    <t xml:space="preserve">   Ивантеевский</t>
  </si>
  <si>
    <t xml:space="preserve">   Краснокутский</t>
  </si>
  <si>
    <t xml:space="preserve">   Краснопартизанский</t>
  </si>
  <si>
    <t xml:space="preserve">   Лысогорский</t>
  </si>
  <si>
    <t xml:space="preserve">   Марксовский</t>
  </si>
  <si>
    <t xml:space="preserve">   Новобурасский</t>
  </si>
  <si>
    <t xml:space="preserve">   Новоузенский</t>
  </si>
  <si>
    <t xml:space="preserve">   Озинский</t>
  </si>
  <si>
    <t xml:space="preserve">   Перелюбский</t>
  </si>
  <si>
    <t xml:space="preserve">   Питерский</t>
  </si>
  <si>
    <t xml:space="preserve">   Пугачевский</t>
  </si>
  <si>
    <t xml:space="preserve">   Ровенский</t>
  </si>
  <si>
    <t xml:space="preserve">   Ртищевский</t>
  </si>
  <si>
    <t xml:space="preserve">   Самойловский</t>
  </si>
  <si>
    <t xml:space="preserve">   Саратовский</t>
  </si>
  <si>
    <t xml:space="preserve">   Татищевский</t>
  </si>
  <si>
    <t xml:space="preserve">   Турковский</t>
  </si>
  <si>
    <t xml:space="preserve">   Федоровский</t>
  </si>
  <si>
    <t xml:space="preserve">   Хвалынский</t>
  </si>
  <si>
    <t xml:space="preserve">   Энгельсский</t>
  </si>
  <si>
    <t xml:space="preserve">   Углегорский</t>
  </si>
  <si>
    <t xml:space="preserve">   Байкаловский</t>
  </si>
  <si>
    <t xml:space="preserve">   Камышловский</t>
  </si>
  <si>
    <t xml:space="preserve">   Нижнесергинский</t>
  </si>
  <si>
    <t xml:space="preserve">   Слободо-Туринский</t>
  </si>
  <si>
    <t xml:space="preserve">   Таборинский</t>
  </si>
  <si>
    <t xml:space="preserve">   Велижский</t>
  </si>
  <si>
    <t xml:space="preserve">   Гагаринский</t>
  </si>
  <si>
    <t xml:space="preserve">   Глинковский</t>
  </si>
  <si>
    <t xml:space="preserve">   Демидовский</t>
  </si>
  <si>
    <t xml:space="preserve">   Дорогобужский</t>
  </si>
  <si>
    <t xml:space="preserve">   Духовщинский</t>
  </si>
  <si>
    <t xml:space="preserve">   Ельнинский</t>
  </si>
  <si>
    <t xml:space="preserve">   Ершичский</t>
  </si>
  <si>
    <t xml:space="preserve">   Кардымовский</t>
  </si>
  <si>
    <t xml:space="preserve">   Монастырщинский</t>
  </si>
  <si>
    <t xml:space="preserve">   Новодугинский</t>
  </si>
  <si>
    <t xml:space="preserve">   Рославльский</t>
  </si>
  <si>
    <t xml:space="preserve">   Сафоновский</t>
  </si>
  <si>
    <t xml:space="preserve">   Сычевский</t>
  </si>
  <si>
    <t xml:space="preserve">   Темкинский</t>
  </si>
  <si>
    <t xml:space="preserve">   Угранский</t>
  </si>
  <si>
    <t xml:space="preserve">   Хиславичский</t>
  </si>
  <si>
    <t xml:space="preserve">   Холм-Жирковский</t>
  </si>
  <si>
    <t xml:space="preserve">   Шумячский</t>
  </si>
  <si>
    <t xml:space="preserve">   Ярцевский</t>
  </si>
  <si>
    <t xml:space="preserve">   Бондарский</t>
  </si>
  <si>
    <t xml:space="preserve">   Гавриловский</t>
  </si>
  <si>
    <t xml:space="preserve">   Жердевский</t>
  </si>
  <si>
    <t xml:space="preserve">   Инжавинский</t>
  </si>
  <si>
    <t xml:space="preserve">   Кирсановский</t>
  </si>
  <si>
    <t xml:space="preserve">   Мичуринский</t>
  </si>
  <si>
    <t xml:space="preserve">   Мордовский</t>
  </si>
  <si>
    <t xml:space="preserve">   Моршанский</t>
  </si>
  <si>
    <t xml:space="preserve">   Мучкапский</t>
  </si>
  <si>
    <t xml:space="preserve">   Никифоровский</t>
  </si>
  <si>
    <t xml:space="preserve">   Пичаевский</t>
  </si>
  <si>
    <t xml:space="preserve">   Рассказовский</t>
  </si>
  <si>
    <t xml:space="preserve">   Ржаксинский</t>
  </si>
  <si>
    <t xml:space="preserve">   Сампурский</t>
  </si>
  <si>
    <t xml:space="preserve">   Староюрьевский</t>
  </si>
  <si>
    <t xml:space="preserve">   Токаревский</t>
  </si>
  <si>
    <t xml:space="preserve">   Уваровский</t>
  </si>
  <si>
    <t xml:space="preserve">   Уметский</t>
  </si>
  <si>
    <t xml:space="preserve">   Асиновский</t>
  </si>
  <si>
    <t xml:space="preserve">   Бакчарский</t>
  </si>
  <si>
    <t xml:space="preserve">   Верхнекетский</t>
  </si>
  <si>
    <t xml:space="preserve">   Зырянский</t>
  </si>
  <si>
    <t xml:space="preserve">   Каргасокский</t>
  </si>
  <si>
    <t xml:space="preserve">   Кожевниковский</t>
  </si>
  <si>
    <t xml:space="preserve">   Колпашевский</t>
  </si>
  <si>
    <t xml:space="preserve">   Кривошеинский</t>
  </si>
  <si>
    <t xml:space="preserve">   Молчановский</t>
  </si>
  <si>
    <t xml:space="preserve">   Парабельский</t>
  </si>
  <si>
    <t xml:space="preserve">   Тегульдетский</t>
  </si>
  <si>
    <t xml:space="preserve">   Томский</t>
  </si>
  <si>
    <t xml:space="preserve">   Чаинский</t>
  </si>
  <si>
    <t xml:space="preserve">   Шегарский</t>
  </si>
  <si>
    <t xml:space="preserve">   Алексинский</t>
  </si>
  <si>
    <t xml:space="preserve">   Белевский</t>
  </si>
  <si>
    <t xml:space="preserve">   Богородицкий</t>
  </si>
  <si>
    <t xml:space="preserve">   Веневский</t>
  </si>
  <si>
    <t xml:space="preserve">   Дубенский</t>
  </si>
  <si>
    <t xml:space="preserve">   Ефремовский</t>
  </si>
  <si>
    <t xml:space="preserve">   Заокский</t>
  </si>
  <si>
    <t xml:space="preserve">   Кимовский</t>
  </si>
  <si>
    <t xml:space="preserve">   Киреевский</t>
  </si>
  <si>
    <t xml:space="preserve">   Куркинский</t>
  </si>
  <si>
    <t xml:space="preserve">   Новомосковский</t>
  </si>
  <si>
    <t xml:space="preserve">   Одоевский</t>
  </si>
  <si>
    <t xml:space="preserve">   Плавский</t>
  </si>
  <si>
    <t xml:space="preserve">   Суворовский</t>
  </si>
  <si>
    <t xml:space="preserve">   Тепло-Огаревский</t>
  </si>
  <si>
    <t xml:space="preserve">   Узловский</t>
  </si>
  <si>
    <t xml:space="preserve">   Чернский</t>
  </si>
  <si>
    <t xml:space="preserve">   Щекинский</t>
  </si>
  <si>
    <t xml:space="preserve">   Ясногорский</t>
  </si>
  <si>
    <t xml:space="preserve">   Абатский</t>
  </si>
  <si>
    <t xml:space="preserve">   Армизонский</t>
  </si>
  <si>
    <t xml:space="preserve">   Аромашевский</t>
  </si>
  <si>
    <t xml:space="preserve">   Бердюжский</t>
  </si>
  <si>
    <t xml:space="preserve">   Вагайский</t>
  </si>
  <si>
    <t xml:space="preserve">   Викуловский</t>
  </si>
  <si>
    <t xml:space="preserve">   Голышмановский</t>
  </si>
  <si>
    <t xml:space="preserve">   Исетский</t>
  </si>
  <si>
    <t xml:space="preserve">   Ишимский</t>
  </si>
  <si>
    <t xml:space="preserve">   Казанский</t>
  </si>
  <si>
    <t xml:space="preserve">   Нижнетавдинский</t>
  </si>
  <si>
    <t xml:space="preserve">   Омутинский</t>
  </si>
  <si>
    <t xml:space="preserve">   Сладковский</t>
  </si>
  <si>
    <t xml:space="preserve">   Сорокинский</t>
  </si>
  <si>
    <t xml:space="preserve">   Тобольский</t>
  </si>
  <si>
    <t xml:space="preserve">   Тюменский</t>
  </si>
  <si>
    <t xml:space="preserve">   Уватский</t>
  </si>
  <si>
    <t xml:space="preserve">   Упоровский</t>
  </si>
  <si>
    <t xml:space="preserve">   Ялуторовский</t>
  </si>
  <si>
    <t xml:space="preserve">   Ярковский</t>
  </si>
  <si>
    <t xml:space="preserve">   Белоярский</t>
  </si>
  <si>
    <t xml:space="preserve">   Кондинский</t>
  </si>
  <si>
    <t xml:space="preserve">   Нефтеюганский</t>
  </si>
  <si>
    <t xml:space="preserve">   Нижневартовский</t>
  </si>
  <si>
    <t xml:space="preserve">   Сургутский</t>
  </si>
  <si>
    <t xml:space="preserve">   Ханты-Мансийский</t>
  </si>
  <si>
    <t xml:space="preserve">   Красноселькупский</t>
  </si>
  <si>
    <t xml:space="preserve">   Надымский</t>
  </si>
  <si>
    <t xml:space="preserve">   Приуральский</t>
  </si>
  <si>
    <t xml:space="preserve">   Пуровский</t>
  </si>
  <si>
    <t xml:space="preserve">   Тазовский</t>
  </si>
  <si>
    <t xml:space="preserve">   Шурышкарский</t>
  </si>
  <si>
    <t xml:space="preserve">   Ямальский</t>
  </si>
  <si>
    <t xml:space="preserve">   Базарносызганский</t>
  </si>
  <si>
    <t xml:space="preserve">   Барышский</t>
  </si>
  <si>
    <t xml:space="preserve">   Вешкаймский</t>
  </si>
  <si>
    <t xml:space="preserve">   Инзенский</t>
  </si>
  <si>
    <t xml:space="preserve">   Карсунский</t>
  </si>
  <si>
    <t xml:space="preserve">   Кузоватовский</t>
  </si>
  <si>
    <t xml:space="preserve">   Майнский</t>
  </si>
  <si>
    <t xml:space="preserve">   Мелекесский</t>
  </si>
  <si>
    <t xml:space="preserve">   Новомалыклинский</t>
  </si>
  <si>
    <t xml:space="preserve">   Новоспасский</t>
  </si>
  <si>
    <t xml:space="preserve">   Радищевский</t>
  </si>
  <si>
    <t xml:space="preserve">   Сенгилеевский</t>
  </si>
  <si>
    <t xml:space="preserve">   Старокулаткинский</t>
  </si>
  <si>
    <t xml:space="preserve">   Старомайнский</t>
  </si>
  <si>
    <t xml:space="preserve">   Сурский</t>
  </si>
  <si>
    <t xml:space="preserve">   Тереньгульский</t>
  </si>
  <si>
    <t xml:space="preserve">   Цильнинский</t>
  </si>
  <si>
    <t xml:space="preserve">   Чердаклинский</t>
  </si>
  <si>
    <t xml:space="preserve">   Агаповский</t>
  </si>
  <si>
    <t xml:space="preserve">   Аргаяшский</t>
  </si>
  <si>
    <t xml:space="preserve">   Ашинский</t>
  </si>
  <si>
    <t xml:space="preserve">   Брединский</t>
  </si>
  <si>
    <t xml:space="preserve">   Варненский</t>
  </si>
  <si>
    <t xml:space="preserve">   Верхнеуральский</t>
  </si>
  <si>
    <t xml:space="preserve">   Еманжелинский</t>
  </si>
  <si>
    <t xml:space="preserve">   Еткульский</t>
  </si>
  <si>
    <t xml:space="preserve">   Карталинский</t>
  </si>
  <si>
    <t xml:space="preserve">   Каслинский</t>
  </si>
  <si>
    <t xml:space="preserve">   Катав-Ивановский</t>
  </si>
  <si>
    <t xml:space="preserve">   Кизильский</t>
  </si>
  <si>
    <t xml:space="preserve">   Коркинский</t>
  </si>
  <si>
    <t xml:space="preserve">   Кунашакский</t>
  </si>
  <si>
    <t xml:space="preserve">   Кусинский</t>
  </si>
  <si>
    <t xml:space="preserve">   Нагайбакский</t>
  </si>
  <si>
    <t xml:space="preserve">   Нязепетровский</t>
  </si>
  <si>
    <t xml:space="preserve">   Пластовский</t>
  </si>
  <si>
    <t xml:space="preserve">   Саткинский</t>
  </si>
  <si>
    <t xml:space="preserve">   Увельский</t>
  </si>
  <si>
    <t xml:space="preserve">   Уйский</t>
  </si>
  <si>
    <t xml:space="preserve">   Чебаркульский</t>
  </si>
  <si>
    <t xml:space="preserve">   Чесменский</t>
  </si>
  <si>
    <t xml:space="preserve">   Акшинский</t>
  </si>
  <si>
    <t xml:space="preserve">   Александрово-Заводский</t>
  </si>
  <si>
    <t xml:space="preserve">   Балейский</t>
  </si>
  <si>
    <t xml:space="preserve">   Борзинский</t>
  </si>
  <si>
    <t xml:space="preserve">   Газимуро-Заводский</t>
  </si>
  <si>
    <t xml:space="preserve">   Забайкальский</t>
  </si>
  <si>
    <t xml:space="preserve">   Каларский</t>
  </si>
  <si>
    <t xml:space="preserve">   Калганский</t>
  </si>
  <si>
    <t xml:space="preserve">   Карымский</t>
  </si>
  <si>
    <t xml:space="preserve">   Город Краснокаменск и Краснокаменский</t>
  </si>
  <si>
    <t xml:space="preserve">   Красночикойский</t>
  </si>
  <si>
    <t xml:space="preserve">   Кыринский</t>
  </si>
  <si>
    <t xml:space="preserve">   Могочинский</t>
  </si>
  <si>
    <t xml:space="preserve">   Нерчинский</t>
  </si>
  <si>
    <t xml:space="preserve">   Нерчинско-Заводский</t>
  </si>
  <si>
    <t xml:space="preserve">   Оловяннинский</t>
  </si>
  <si>
    <t xml:space="preserve">   Ононский</t>
  </si>
  <si>
    <t xml:space="preserve">   Петровск-Забайкальский</t>
  </si>
  <si>
    <t xml:space="preserve">   Приаргунский</t>
  </si>
  <si>
    <t xml:space="preserve">   Сретенский</t>
  </si>
  <si>
    <t xml:space="preserve">   Тунгиро-Олекминский</t>
  </si>
  <si>
    <t xml:space="preserve">   Тунгокоченский</t>
  </si>
  <si>
    <t xml:space="preserve">   Улетовский</t>
  </si>
  <si>
    <t xml:space="preserve">   Хилокский</t>
  </si>
  <si>
    <t xml:space="preserve">   Чернышевский</t>
  </si>
  <si>
    <t xml:space="preserve">   Читинский</t>
  </si>
  <si>
    <t xml:space="preserve">   Шелопугинский</t>
  </si>
  <si>
    <t xml:space="preserve">   Шилкинский</t>
  </si>
  <si>
    <t xml:space="preserve">   Агинский</t>
  </si>
  <si>
    <t xml:space="preserve">   Дульдургинский</t>
  </si>
  <si>
    <t xml:space="preserve">   Могойтуйский</t>
  </si>
  <si>
    <t xml:space="preserve">   Анадырский</t>
  </si>
  <si>
    <t xml:space="preserve">   Беринговский</t>
  </si>
  <si>
    <t xml:space="preserve">   Билибинский</t>
  </si>
  <si>
    <t xml:space="preserve">   Иультинский</t>
  </si>
  <si>
    <t xml:space="preserve">   Провиденский</t>
  </si>
  <si>
    <t xml:space="preserve">   Чаунский</t>
  </si>
  <si>
    <t xml:space="preserve">   Чукотский</t>
  </si>
  <si>
    <t xml:space="preserve">   Шмидтовский</t>
  </si>
  <si>
    <t xml:space="preserve">   Большесельский</t>
  </si>
  <si>
    <t xml:space="preserve">   Борисоглебский</t>
  </si>
  <si>
    <t xml:space="preserve">   Брейтовский</t>
  </si>
  <si>
    <t xml:space="preserve">   Гаврилов-Ямский</t>
  </si>
  <si>
    <t xml:space="preserve">   Любимский</t>
  </si>
  <si>
    <t xml:space="preserve">   Мышкинский</t>
  </si>
  <si>
    <t xml:space="preserve">   Некоузский</t>
  </si>
  <si>
    <t xml:space="preserve">   Некрасовский</t>
  </si>
  <si>
    <t xml:space="preserve">   Переславский</t>
  </si>
  <si>
    <t xml:space="preserve">   Пошехонский</t>
  </si>
  <si>
    <t xml:space="preserve">   Ростовский</t>
  </si>
  <si>
    <t xml:space="preserve">   Тутаевский</t>
  </si>
  <si>
    <t xml:space="preserve">   Угличский</t>
  </si>
  <si>
    <t xml:space="preserve">   Ярославский</t>
  </si>
  <si>
    <t xml:space="preserve">   Гиагинский</t>
  </si>
  <si>
    <t xml:space="preserve">   Кошехабльский</t>
  </si>
  <si>
    <t xml:space="preserve">   Майкопский</t>
  </si>
  <si>
    <t xml:space="preserve">   Тахтамукайский</t>
  </si>
  <si>
    <t xml:space="preserve">   Теучежский</t>
  </si>
  <si>
    <t xml:space="preserve">   Шовгеновский</t>
  </si>
  <si>
    <t xml:space="preserve">   Абзелиловский</t>
  </si>
  <si>
    <t xml:space="preserve">   Альшеевский</t>
  </si>
  <si>
    <t xml:space="preserve">   Архангельский</t>
  </si>
  <si>
    <t xml:space="preserve">   Аскинский</t>
  </si>
  <si>
    <t xml:space="preserve">   Аургазинский</t>
  </si>
  <si>
    <t xml:space="preserve">   Баймакский</t>
  </si>
  <si>
    <t xml:space="preserve">   Бакалинский</t>
  </si>
  <si>
    <t xml:space="preserve">   Балтачевский</t>
  </si>
  <si>
    <t xml:space="preserve">   Белебеевский</t>
  </si>
  <si>
    <t xml:space="preserve">   Белокатайский</t>
  </si>
  <si>
    <t xml:space="preserve">   Белорецкий</t>
  </si>
  <si>
    <t xml:space="preserve">   Бижбулякский</t>
  </si>
  <si>
    <t xml:space="preserve">   Бирский</t>
  </si>
  <si>
    <t xml:space="preserve">   Благоварский</t>
  </si>
  <si>
    <t xml:space="preserve">   Буздякский</t>
  </si>
  <si>
    <t xml:space="preserve">   Бураевский</t>
  </si>
  <si>
    <t xml:space="preserve">   Бурзянский</t>
  </si>
  <si>
    <t xml:space="preserve">   Гафурийский</t>
  </si>
  <si>
    <t xml:space="preserve">   Давлекановский</t>
  </si>
  <si>
    <t xml:space="preserve">   Дуванский</t>
  </si>
  <si>
    <t xml:space="preserve">   Дюртюлинский</t>
  </si>
  <si>
    <t xml:space="preserve">   Ермекеевский</t>
  </si>
  <si>
    <t xml:space="preserve">   Зианчуринский</t>
  </si>
  <si>
    <t xml:space="preserve">   Зилаирский</t>
  </si>
  <si>
    <t xml:space="preserve">   Иглинский</t>
  </si>
  <si>
    <t xml:space="preserve">   Илишевский</t>
  </si>
  <si>
    <t xml:space="preserve">   Ишимбайский</t>
  </si>
  <si>
    <t xml:space="preserve">   Калтасинский</t>
  </si>
  <si>
    <t xml:space="preserve">   Караидельский</t>
  </si>
  <si>
    <t xml:space="preserve">   Кармаскалинский</t>
  </si>
  <si>
    <t xml:space="preserve">   Кигинский</t>
  </si>
  <si>
    <t xml:space="preserve">   Кугарчинский</t>
  </si>
  <si>
    <t xml:space="preserve">   Куюргазинский</t>
  </si>
  <si>
    <t xml:space="preserve">   Кушнаренковский</t>
  </si>
  <si>
    <t xml:space="preserve">   Мелеузовский</t>
  </si>
  <si>
    <t xml:space="preserve">   Мечетлинский</t>
  </si>
  <si>
    <t xml:space="preserve">   Миякинский</t>
  </si>
  <si>
    <t xml:space="preserve">   Нуримановский</t>
  </si>
  <si>
    <t xml:space="preserve">   Салаватский</t>
  </si>
  <si>
    <t xml:space="preserve">   Стерлибашевский</t>
  </si>
  <si>
    <t xml:space="preserve">   Стерлитамакский</t>
  </si>
  <si>
    <t xml:space="preserve">   Татышлинский</t>
  </si>
  <si>
    <t xml:space="preserve">   Туймазинский</t>
  </si>
  <si>
    <t xml:space="preserve">   Уфимский</t>
  </si>
  <si>
    <t xml:space="preserve">   Учалинский</t>
  </si>
  <si>
    <t xml:space="preserve">   Хайбуллинский</t>
  </si>
  <si>
    <t xml:space="preserve">   Чекмагушевский</t>
  </si>
  <si>
    <t xml:space="preserve">   Чишминский</t>
  </si>
  <si>
    <t xml:space="preserve">   Шаранский</t>
  </si>
  <si>
    <t xml:space="preserve">   Янаульский</t>
  </si>
  <si>
    <t xml:space="preserve">   Баргузинский</t>
  </si>
  <si>
    <t xml:space="preserve">   Баунтовский Эвенкийский</t>
  </si>
  <si>
    <t xml:space="preserve">   Бичурский</t>
  </si>
  <si>
    <t xml:space="preserve">   Джидинский</t>
  </si>
  <si>
    <t xml:space="preserve">   Еравнинский</t>
  </si>
  <si>
    <t xml:space="preserve">   Заиграевский</t>
  </si>
  <si>
    <t xml:space="preserve">   Закаменский</t>
  </si>
  <si>
    <t xml:space="preserve">   Иволгинский</t>
  </si>
  <si>
    <t xml:space="preserve">   Кабанский</t>
  </si>
  <si>
    <t xml:space="preserve">   Кижингинский</t>
  </si>
  <si>
    <t xml:space="preserve">   Курумканский</t>
  </si>
  <si>
    <t xml:space="preserve">   Кяхтинский</t>
  </si>
  <si>
    <t xml:space="preserve">   Муйский</t>
  </si>
  <si>
    <t xml:space="preserve">   Мухоршибирский</t>
  </si>
  <si>
    <t xml:space="preserve">   Окинский</t>
  </si>
  <si>
    <t xml:space="preserve">   Прибайкальский</t>
  </si>
  <si>
    <t xml:space="preserve">   Северо-Байкальский</t>
  </si>
  <si>
    <t xml:space="preserve">   Селенгинский</t>
  </si>
  <si>
    <t xml:space="preserve">   Тарбагатайский</t>
  </si>
  <si>
    <t xml:space="preserve">   Тункинский</t>
  </si>
  <si>
    <t xml:space="preserve">   Хоринский</t>
  </si>
  <si>
    <t xml:space="preserve">   Агульский</t>
  </si>
  <si>
    <t xml:space="preserve">   Акушинский</t>
  </si>
  <si>
    <t xml:space="preserve">   Ахвахский</t>
  </si>
  <si>
    <t xml:space="preserve">   Ахтынский</t>
  </si>
  <si>
    <t xml:space="preserve">   Бабаюртовский</t>
  </si>
  <si>
    <t xml:space="preserve">   Ботлихский</t>
  </si>
  <si>
    <t xml:space="preserve">   Буйнакский</t>
  </si>
  <si>
    <t xml:space="preserve">   Гергебильский</t>
  </si>
  <si>
    <t xml:space="preserve">   Гумбетовский</t>
  </si>
  <si>
    <t xml:space="preserve">   Гунибский</t>
  </si>
  <si>
    <t xml:space="preserve">   Дахадаевский</t>
  </si>
  <si>
    <t xml:space="preserve">   Дербентский</t>
  </si>
  <si>
    <t xml:space="preserve">   Докузпаринский</t>
  </si>
  <si>
    <t xml:space="preserve">   Казбековский</t>
  </si>
  <si>
    <t xml:space="preserve">   Кайтагский</t>
  </si>
  <si>
    <t xml:space="preserve">   Каякентский</t>
  </si>
  <si>
    <t xml:space="preserve">   Кизилюртовский</t>
  </si>
  <si>
    <t xml:space="preserve">   Кизлярский</t>
  </si>
  <si>
    <t xml:space="preserve">   Кулинский</t>
  </si>
  <si>
    <t xml:space="preserve">   Курахский</t>
  </si>
  <si>
    <t xml:space="preserve">   Лакский</t>
  </si>
  <si>
    <t xml:space="preserve">   Левашинский</t>
  </si>
  <si>
    <t xml:space="preserve">   Карабудахкентский</t>
  </si>
  <si>
    <t xml:space="preserve">   Кумторкалинский</t>
  </si>
  <si>
    <t xml:space="preserve">   Магарамкентский</t>
  </si>
  <si>
    <t xml:space="preserve">   Новолакский</t>
  </si>
  <si>
    <t xml:space="preserve">   Ногайский</t>
  </si>
  <si>
    <t xml:space="preserve">   Рутульский</t>
  </si>
  <si>
    <t xml:space="preserve">   Сергокалинский</t>
  </si>
  <si>
    <t xml:space="preserve">   Шамильский</t>
  </si>
  <si>
    <t xml:space="preserve">   Сулейман-Стальский</t>
  </si>
  <si>
    <t xml:space="preserve">   Табасаранский</t>
  </si>
  <si>
    <t xml:space="preserve">   Тарумовский</t>
  </si>
  <si>
    <t xml:space="preserve">   Тляратинский</t>
  </si>
  <si>
    <t xml:space="preserve">   Унцукульский</t>
  </si>
  <si>
    <t xml:space="preserve">   Хасавюртовский</t>
  </si>
  <si>
    <t xml:space="preserve">   Хивский</t>
  </si>
  <si>
    <t xml:space="preserve">   Хунзахский</t>
  </si>
  <si>
    <t xml:space="preserve">   Цумадинский</t>
  </si>
  <si>
    <t xml:space="preserve">   Цунтинский</t>
  </si>
  <si>
    <t xml:space="preserve">   Чародинский</t>
  </si>
  <si>
    <t xml:space="preserve">   Баксанский</t>
  </si>
  <si>
    <t xml:space="preserve">   Зольский</t>
  </si>
  <si>
    <t xml:space="preserve">   Лескенский</t>
  </si>
  <si>
    <t xml:space="preserve">   Майский</t>
  </si>
  <si>
    <t xml:space="preserve">   Прохладненский</t>
  </si>
  <si>
    <t xml:space="preserve">   Черекский</t>
  </si>
  <si>
    <t xml:space="preserve">   Урванский</t>
  </si>
  <si>
    <t xml:space="preserve">   Чегемский</t>
  </si>
  <si>
    <t xml:space="preserve">   Эльбрусский</t>
  </si>
  <si>
    <t xml:space="preserve">   Кош-Агачский</t>
  </si>
  <si>
    <t xml:space="preserve">   Майминский</t>
  </si>
  <si>
    <t xml:space="preserve">   Онгудайский</t>
  </si>
  <si>
    <t xml:space="preserve">   Турочакский</t>
  </si>
  <si>
    <t xml:space="preserve">   Улаганский</t>
  </si>
  <si>
    <t xml:space="preserve">   Усть-Канский</t>
  </si>
  <si>
    <t xml:space="preserve">   Усть-Коксинский</t>
  </si>
  <si>
    <t xml:space="preserve">   Чемальский</t>
  </si>
  <si>
    <t xml:space="preserve">   Чойский</t>
  </si>
  <si>
    <t xml:space="preserve">   Шебалинский</t>
  </si>
  <si>
    <t xml:space="preserve">   Городовиковский</t>
  </si>
  <si>
    <t xml:space="preserve">   Ики-Бурульский</t>
  </si>
  <si>
    <t xml:space="preserve">   Лаганский</t>
  </si>
  <si>
    <t xml:space="preserve">   Малодербетовский</t>
  </si>
  <si>
    <t xml:space="preserve">   Кетченеровский</t>
  </si>
  <si>
    <t xml:space="preserve">   Приютненский</t>
  </si>
  <si>
    <t xml:space="preserve">   Сарпинский</t>
  </si>
  <si>
    <t xml:space="preserve">   Черноземельский</t>
  </si>
  <si>
    <t xml:space="preserve">   Юстинский</t>
  </si>
  <si>
    <t xml:space="preserve">   Яшалтинский</t>
  </si>
  <si>
    <t xml:space="preserve">   Яшкульский</t>
  </si>
  <si>
    <t xml:space="preserve">   Беломорский</t>
  </si>
  <si>
    <t xml:space="preserve">   Калевальский</t>
  </si>
  <si>
    <t xml:space="preserve">   Сортавальский</t>
  </si>
  <si>
    <t xml:space="preserve">   Кемский</t>
  </si>
  <si>
    <t xml:space="preserve">   Кондопожский</t>
  </si>
  <si>
    <t xml:space="preserve">   Лахденпохский</t>
  </si>
  <si>
    <t xml:space="preserve">   Лоухский</t>
  </si>
  <si>
    <t xml:space="preserve">   Медвежьегорский</t>
  </si>
  <si>
    <t xml:space="preserve">   Муезерский</t>
  </si>
  <si>
    <t xml:space="preserve">   Олонецкий</t>
  </si>
  <si>
    <t xml:space="preserve">   Питкярантский</t>
  </si>
  <si>
    <t xml:space="preserve">   Прионежский</t>
  </si>
  <si>
    <t xml:space="preserve">   Пряжинский</t>
  </si>
  <si>
    <t xml:space="preserve">   Пудожский</t>
  </si>
  <si>
    <t xml:space="preserve">   Сегежский</t>
  </si>
  <si>
    <t xml:space="preserve">   Суоярвский</t>
  </si>
  <si>
    <t xml:space="preserve">   Вуктыльский</t>
  </si>
  <si>
    <t xml:space="preserve">   Ижемский</t>
  </si>
  <si>
    <t xml:space="preserve">   Княжпогостский</t>
  </si>
  <si>
    <t xml:space="preserve">   Койгородский</t>
  </si>
  <si>
    <t xml:space="preserve">   Корткеросский</t>
  </si>
  <si>
    <t xml:space="preserve">   Прилузский</t>
  </si>
  <si>
    <t xml:space="preserve">   Сосногорский</t>
  </si>
  <si>
    <t xml:space="preserve">   Сыктывдинский</t>
  </si>
  <si>
    <t xml:space="preserve">   Сысольский</t>
  </si>
  <si>
    <t xml:space="preserve">   Троицко-Печорский</t>
  </si>
  <si>
    <t xml:space="preserve">   Удорский</t>
  </si>
  <si>
    <t xml:space="preserve">   Усть-Вымский</t>
  </si>
  <si>
    <t xml:space="preserve">   Усть-Куломский</t>
  </si>
  <si>
    <t xml:space="preserve">   Усть-Цилемский</t>
  </si>
  <si>
    <t xml:space="preserve">   Горномарийский</t>
  </si>
  <si>
    <t xml:space="preserve">   Звениговский</t>
  </si>
  <si>
    <t xml:space="preserve">   Килемарский</t>
  </si>
  <si>
    <t xml:space="preserve">   Куженерский</t>
  </si>
  <si>
    <t xml:space="preserve">   Мари-Турекский</t>
  </si>
  <si>
    <t xml:space="preserve">   Медведевский</t>
  </si>
  <si>
    <t xml:space="preserve">   Моркинский</t>
  </si>
  <si>
    <t xml:space="preserve">   Новоторъяльский</t>
  </si>
  <si>
    <t xml:space="preserve">   Оршанский</t>
  </si>
  <si>
    <t xml:space="preserve">   Параньгинский</t>
  </si>
  <si>
    <t xml:space="preserve">   Сернурский</t>
  </si>
  <si>
    <t xml:space="preserve">   Юринский</t>
  </si>
  <si>
    <t xml:space="preserve">   Атюрьевский</t>
  </si>
  <si>
    <t xml:space="preserve">   Атяшевский</t>
  </si>
  <si>
    <t xml:space="preserve">   Большеберезниковский</t>
  </si>
  <si>
    <t xml:space="preserve">   Большеигнатовский</t>
  </si>
  <si>
    <t xml:space="preserve">   Ельниковский</t>
  </si>
  <si>
    <t xml:space="preserve">   Зубово-Полянский</t>
  </si>
  <si>
    <t xml:space="preserve">   Инсарский</t>
  </si>
  <si>
    <t xml:space="preserve">   Ичалковский</t>
  </si>
  <si>
    <t xml:space="preserve">   Кадошкинский</t>
  </si>
  <si>
    <t xml:space="preserve">   Кочкуровский</t>
  </si>
  <si>
    <t xml:space="preserve">   Краснослободский</t>
  </si>
  <si>
    <t xml:space="preserve">   Лямбирский</t>
  </si>
  <si>
    <t xml:space="preserve">   Ромодановский</t>
  </si>
  <si>
    <t xml:space="preserve">   Старошайговский</t>
  </si>
  <si>
    <t xml:space="preserve">   Темниковский</t>
  </si>
  <si>
    <t xml:space="preserve">   Теньгушевский</t>
  </si>
  <si>
    <t xml:space="preserve">   Торбеевский</t>
  </si>
  <si>
    <t xml:space="preserve">   Чамзинский</t>
  </si>
  <si>
    <t xml:space="preserve">   Алагирский</t>
  </si>
  <si>
    <t xml:space="preserve">   Ардонский</t>
  </si>
  <si>
    <t xml:space="preserve">   Дигорский</t>
  </si>
  <si>
    <t xml:space="preserve">   Ирафский</t>
  </si>
  <si>
    <t xml:space="preserve">   Моздокский</t>
  </si>
  <si>
    <t xml:space="preserve">   Правобережный</t>
  </si>
  <si>
    <t xml:space="preserve">   Пригородный</t>
  </si>
  <si>
    <t xml:space="preserve">   Абазинский</t>
  </si>
  <si>
    <t xml:space="preserve">   Адыге-Хабльский</t>
  </si>
  <si>
    <t xml:space="preserve">   Зеленчукский</t>
  </si>
  <si>
    <t xml:space="preserve">   Карачаевский</t>
  </si>
  <si>
    <t xml:space="preserve">   Малокарачаевский</t>
  </si>
  <si>
    <t xml:space="preserve">   Прикубанский</t>
  </si>
  <si>
    <t xml:space="preserve">   Урупский</t>
  </si>
  <si>
    <t xml:space="preserve">   Усть-Джегутинский</t>
  </si>
  <si>
    <t xml:space="preserve">   Хабезский</t>
  </si>
  <si>
    <t xml:space="preserve">   Агрызский</t>
  </si>
  <si>
    <t xml:space="preserve">   Азнакаевский</t>
  </si>
  <si>
    <t xml:space="preserve">   Аксубаевский</t>
  </si>
  <si>
    <t xml:space="preserve">   Актанышский</t>
  </si>
  <si>
    <t xml:space="preserve">   Алькеевский</t>
  </si>
  <si>
    <t xml:space="preserve">   Альметьевский</t>
  </si>
  <si>
    <t xml:space="preserve">   Апастовский</t>
  </si>
  <si>
    <t xml:space="preserve">   Арский</t>
  </si>
  <si>
    <t xml:space="preserve">   Атнинский</t>
  </si>
  <si>
    <t xml:space="preserve">   Бавлинский</t>
  </si>
  <si>
    <t xml:space="preserve">   Балтасинский</t>
  </si>
  <si>
    <t xml:space="preserve">   Бугульминский</t>
  </si>
  <si>
    <t xml:space="preserve">   Буинский</t>
  </si>
  <si>
    <t xml:space="preserve">   Верхнеуслонский</t>
  </si>
  <si>
    <t xml:space="preserve">   Высокогорский</t>
  </si>
  <si>
    <t xml:space="preserve">   Дрожжановский</t>
  </si>
  <si>
    <t xml:space="preserve">   Елабужский</t>
  </si>
  <si>
    <t xml:space="preserve">   Заинский</t>
  </si>
  <si>
    <t xml:space="preserve">   Зеленодольский</t>
  </si>
  <si>
    <t xml:space="preserve">   Кайбицкий</t>
  </si>
  <si>
    <t xml:space="preserve">   Камско-Устьинский</t>
  </si>
  <si>
    <t xml:space="preserve">   Кукморский</t>
  </si>
  <si>
    <t xml:space="preserve">   Лаишевский</t>
  </si>
  <si>
    <t xml:space="preserve">   Лениногорский</t>
  </si>
  <si>
    <t xml:space="preserve">   Мамадышский</t>
  </si>
  <si>
    <t xml:space="preserve">   Менделеевский</t>
  </si>
  <si>
    <t xml:space="preserve">   Мензелинский</t>
  </si>
  <si>
    <t xml:space="preserve">   Муслюмовский</t>
  </si>
  <si>
    <t xml:space="preserve">   Нижнекамский</t>
  </si>
  <si>
    <t xml:space="preserve">   Новошешминский</t>
  </si>
  <si>
    <t xml:space="preserve">   Нурлатский</t>
  </si>
  <si>
    <t xml:space="preserve">   Пестречинский</t>
  </si>
  <si>
    <t xml:space="preserve">   Рыбно-Слободский</t>
  </si>
  <si>
    <t xml:space="preserve">   Сабинский</t>
  </si>
  <si>
    <t xml:space="preserve">   Сармановский</t>
  </si>
  <si>
    <t xml:space="preserve">   Ютазинский</t>
  </si>
  <si>
    <t xml:space="preserve">   Тетюшский</t>
  </si>
  <si>
    <t xml:space="preserve">   Тюлячинский</t>
  </si>
  <si>
    <t xml:space="preserve">   Тукаевский</t>
  </si>
  <si>
    <t xml:space="preserve">   Черемшанский</t>
  </si>
  <si>
    <t xml:space="preserve">   Чистопольский</t>
  </si>
  <si>
    <t xml:space="preserve">   Бай-Тайгинский</t>
  </si>
  <si>
    <t xml:space="preserve">   Барун-Хемчикский</t>
  </si>
  <si>
    <t xml:space="preserve">   Дзун-Хемчикский</t>
  </si>
  <si>
    <t xml:space="preserve">   Каа-Хемский</t>
  </si>
  <si>
    <t xml:space="preserve">   Кызылский</t>
  </si>
  <si>
    <t xml:space="preserve">   Монгун-Тайгинский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</si>
</sst>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vertAlign val="superscript"/>
      <sz val="8"/>
      <name val="Arial Cyr"/>
      <family val="0"/>
    </font>
    <font>
      <b/>
      <sz val="9"/>
      <name val="Arial Cyr"/>
      <family val="0"/>
    </font>
    <font>
      <b/>
      <vertAlign val="superscript"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i/>
      <vertAlign val="superscript"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/>
    </xf>
    <xf numFmtId="0" fontId="15" fillId="34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15" fillId="0" borderId="10" xfId="0" applyFont="1" applyBorder="1" applyAlignment="1" applyProtection="1">
      <alignment horizontal="left" vertical="top" wrapText="1"/>
      <protection/>
    </xf>
    <xf numFmtId="0" fontId="15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/>
    </xf>
    <xf numFmtId="1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6" fillId="0" borderId="12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12" fillId="0" borderId="10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 horizontal="left" wrapText="1"/>
      <protection/>
    </xf>
    <xf numFmtId="0" fontId="15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>
      <alignment wrapText="1"/>
    </xf>
    <xf numFmtId="0" fontId="6" fillId="0" borderId="0" xfId="0" applyFont="1" applyAlignment="1" applyProtection="1">
      <alignment horizontal="right" wrapText="1"/>
      <protection/>
    </xf>
    <xf numFmtId="0" fontId="8" fillId="0" borderId="0" xfId="0" applyFont="1" applyAlignment="1" applyProtection="1">
      <alignment wrapText="1"/>
      <protection/>
    </xf>
    <xf numFmtId="0" fontId="8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15" fillId="0" borderId="10" xfId="0" applyFont="1" applyBorder="1" applyAlignment="1" applyProtection="1">
      <alignment horizontal="left" wrapText="1"/>
      <protection/>
    </xf>
    <xf numFmtId="0" fontId="16" fillId="0" borderId="12" xfId="0" applyFont="1" applyBorder="1" applyAlignment="1" applyProtection="1">
      <alignment horizontal="left"/>
      <protection/>
    </xf>
    <xf numFmtId="0" fontId="8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showGridLines="0" tabSelected="1" workbookViewId="0" topLeftCell="A73">
      <selection activeCell="G76" sqref="G76"/>
    </sheetView>
  </sheetViews>
  <sheetFormatPr defaultColWidth="9.00390625" defaultRowHeight="12.75"/>
  <cols>
    <col min="1" max="8" width="16.625" style="1" customWidth="1"/>
    <col min="9" max="16384" width="9.125" style="1" customWidth="1"/>
  </cols>
  <sheetData>
    <row r="1" spans="1:8" s="39" customFormat="1" ht="19.5" customHeight="1">
      <c r="A1" s="64" t="s">
        <v>834</v>
      </c>
      <c r="B1" s="65"/>
      <c r="C1" s="65"/>
      <c r="D1" s="65"/>
      <c r="E1" s="65"/>
      <c r="F1" s="65"/>
      <c r="G1" s="65"/>
      <c r="H1" s="65"/>
    </row>
    <row r="3" spans="1:8" s="26" customFormat="1" ht="12.75" customHeight="1">
      <c r="A3" s="61" t="s">
        <v>847</v>
      </c>
      <c r="B3" s="63"/>
      <c r="C3" s="58" t="s">
        <v>952</v>
      </c>
      <c r="D3" s="58"/>
      <c r="E3" s="28"/>
      <c r="F3" s="28"/>
      <c r="G3" s="33"/>
      <c r="H3" s="33"/>
    </row>
    <row r="4" spans="2:8" ht="12.75">
      <c r="B4" s="3"/>
      <c r="C4" s="2"/>
      <c r="D4" s="2"/>
      <c r="E4" s="2"/>
      <c r="F4" s="2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8" s="26" customFormat="1" ht="25.5" customHeight="1">
      <c r="A7" s="61" t="s">
        <v>840</v>
      </c>
      <c r="B7" s="62"/>
      <c r="C7" s="58"/>
      <c r="D7" s="58"/>
      <c r="E7" s="58"/>
      <c r="F7" s="58"/>
      <c r="G7" s="58"/>
      <c r="H7" s="58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61" t="s">
        <v>841</v>
      </c>
      <c r="B9" s="62"/>
      <c r="C9" s="58"/>
      <c r="D9" s="58"/>
      <c r="E9" s="58"/>
      <c r="F9" s="58"/>
      <c r="G9" s="58"/>
      <c r="H9" s="58"/>
      <c r="I9" s="29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61" t="s">
        <v>786</v>
      </c>
      <c r="B11" s="63"/>
      <c r="C11" s="30"/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61" t="s">
        <v>787</v>
      </c>
      <c r="B13" s="63"/>
      <c r="C13" s="30"/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61" t="s">
        <v>789</v>
      </c>
      <c r="B15" s="63"/>
      <c r="C15" s="30"/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8" s="26" customFormat="1" ht="25.5" customHeight="1">
      <c r="A17" s="61" t="s">
        <v>842</v>
      </c>
      <c r="B17" s="62"/>
      <c r="C17" s="58"/>
      <c r="D17" s="58"/>
      <c r="E17" s="58"/>
      <c r="F17" s="58"/>
      <c r="G17" s="58"/>
      <c r="H17" s="58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8" s="26" customFormat="1" ht="25.5" customHeight="1">
      <c r="A19" s="61" t="s">
        <v>843</v>
      </c>
      <c r="B19" s="62"/>
      <c r="C19" s="58"/>
      <c r="D19" s="58"/>
      <c r="E19" s="58"/>
      <c r="F19" s="58"/>
      <c r="G19" s="58"/>
      <c r="H19" s="58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8" s="26" customFormat="1" ht="37.5" customHeight="1">
      <c r="A21" s="61" t="s">
        <v>794</v>
      </c>
      <c r="B21" s="63"/>
      <c r="C21" s="58"/>
      <c r="D21" s="58"/>
      <c r="E21" s="58"/>
      <c r="F21" s="58"/>
      <c r="G21" s="58"/>
      <c r="H21" s="58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9" t="s">
        <v>844</v>
      </c>
      <c r="B23" s="60"/>
      <c r="C23" s="60"/>
      <c r="D23" s="60"/>
      <c r="E23" s="60"/>
      <c r="F23" s="60"/>
      <c r="G23" s="60"/>
      <c r="H23" s="60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9" t="s">
        <v>845</v>
      </c>
      <c r="B25" s="60"/>
      <c r="C25" s="60"/>
      <c r="D25" s="60"/>
      <c r="E25" s="60"/>
      <c r="F25" s="60"/>
      <c r="G25" s="60"/>
      <c r="H25" s="60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9" t="s">
        <v>846</v>
      </c>
      <c r="B27" s="60"/>
      <c r="C27" s="60"/>
      <c r="D27" s="60"/>
      <c r="E27" s="60"/>
      <c r="F27" s="60"/>
      <c r="G27" s="60"/>
      <c r="H27" s="60"/>
    </row>
    <row r="28" spans="2:8" ht="12.75">
      <c r="B28" s="3"/>
      <c r="C28" s="5"/>
      <c r="D28" s="5"/>
      <c r="E28" s="5"/>
      <c r="F28" s="5"/>
      <c r="G28" s="5"/>
      <c r="H28" s="5"/>
    </row>
    <row r="29" spans="1:8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</row>
    <row r="30" spans="2:8" ht="12.75">
      <c r="B30" s="3"/>
      <c r="C30" s="2"/>
      <c r="D30" s="2"/>
      <c r="E30" s="2"/>
      <c r="F30" s="2"/>
      <c r="G30" s="2"/>
      <c r="H30" s="2"/>
    </row>
    <row r="31" spans="1:8" s="26" customFormat="1" ht="25.5" customHeight="1">
      <c r="A31" s="61" t="s">
        <v>840</v>
      </c>
      <c r="B31" s="62"/>
      <c r="C31" s="58"/>
      <c r="D31" s="58"/>
      <c r="E31" s="58"/>
      <c r="F31" s="58"/>
      <c r="G31" s="58"/>
      <c r="H31" s="58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8" s="26" customFormat="1" ht="63.75" customHeight="1">
      <c r="A33" s="61" t="s">
        <v>841</v>
      </c>
      <c r="B33" s="62"/>
      <c r="C33" s="58"/>
      <c r="D33" s="58"/>
      <c r="E33" s="58"/>
      <c r="F33" s="58"/>
      <c r="G33" s="58"/>
      <c r="H33" s="58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61" t="s">
        <v>788</v>
      </c>
      <c r="B35" s="63"/>
      <c r="C35" s="30"/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61" t="s">
        <v>787</v>
      </c>
      <c r="B37" s="63"/>
      <c r="C37" s="30"/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61" t="s">
        <v>789</v>
      </c>
      <c r="B39" s="63"/>
      <c r="C39" s="30"/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61" t="s">
        <v>790</v>
      </c>
      <c r="B41" s="63"/>
      <c r="C41" s="58"/>
      <c r="D41" s="58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8" s="26" customFormat="1" ht="25.5" customHeight="1">
      <c r="A43" s="61" t="s">
        <v>842</v>
      </c>
      <c r="B43" s="62"/>
      <c r="C43" s="58"/>
      <c r="D43" s="58"/>
      <c r="E43" s="58"/>
      <c r="F43" s="58"/>
      <c r="G43" s="58"/>
      <c r="H43" s="58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8" s="26" customFormat="1" ht="25.5" customHeight="1">
      <c r="A45" s="61" t="s">
        <v>843</v>
      </c>
      <c r="B45" s="62"/>
      <c r="C45" s="58"/>
      <c r="D45" s="58"/>
      <c r="E45" s="58"/>
      <c r="F45" s="58"/>
      <c r="G45" s="58"/>
      <c r="H45" s="58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8" s="26" customFormat="1" ht="37.5" customHeight="1">
      <c r="A47" s="61" t="s">
        <v>794</v>
      </c>
      <c r="B47" s="63"/>
      <c r="C47" s="58"/>
      <c r="D47" s="58"/>
      <c r="E47" s="58"/>
      <c r="F47" s="58"/>
      <c r="G47" s="58"/>
      <c r="H47" s="58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8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</row>
    <row r="52" spans="1:8" ht="60" customHeight="1">
      <c r="A52" s="46"/>
      <c r="B52" s="47"/>
      <c r="C52" s="46"/>
      <c r="D52" s="46"/>
      <c r="E52" s="46"/>
      <c r="F52" s="46"/>
      <c r="G52" s="46"/>
      <c r="H52" s="46"/>
    </row>
    <row r="53" spans="1:8" ht="60" customHeight="1">
      <c r="A53" s="46"/>
      <c r="B53" s="47"/>
      <c r="C53" s="46"/>
      <c r="D53" s="46"/>
      <c r="E53" s="46"/>
      <c r="F53" s="46"/>
      <c r="G53" s="46"/>
      <c r="H53" s="46"/>
    </row>
    <row r="54" spans="1:8" ht="60" customHeight="1">
      <c r="A54" s="46"/>
      <c r="B54" s="47"/>
      <c r="C54" s="46"/>
      <c r="D54" s="46"/>
      <c r="E54" s="46"/>
      <c r="F54" s="46"/>
      <c r="G54" s="46"/>
      <c r="H54" s="46"/>
    </row>
    <row r="55" spans="1:8" ht="60" customHeight="1">
      <c r="A55" s="46"/>
      <c r="B55" s="47"/>
      <c r="C55" s="46"/>
      <c r="D55" s="46"/>
      <c r="E55" s="46"/>
      <c r="F55" s="46"/>
      <c r="G55" s="46"/>
      <c r="H55" s="46"/>
    </row>
    <row r="56" spans="1:8" ht="60" customHeight="1">
      <c r="A56" s="46"/>
      <c r="B56" s="47"/>
      <c r="C56" s="46"/>
      <c r="D56" s="46"/>
      <c r="E56" s="46"/>
      <c r="F56" s="46"/>
      <c r="G56" s="46"/>
      <c r="H56" s="46"/>
    </row>
    <row r="57" spans="1:8" ht="60" customHeight="1">
      <c r="A57" s="46"/>
      <c r="B57" s="47"/>
      <c r="C57" s="46"/>
      <c r="D57" s="46"/>
      <c r="E57" s="46"/>
      <c r="F57" s="46"/>
      <c r="G57" s="46"/>
      <c r="H57" s="46"/>
    </row>
    <row r="58" spans="1:8" ht="60" customHeight="1">
      <c r="A58" s="46"/>
      <c r="B58" s="47"/>
      <c r="C58" s="46"/>
      <c r="D58" s="46"/>
      <c r="E58" s="46"/>
      <c r="F58" s="46"/>
      <c r="G58" s="46"/>
      <c r="H58" s="46"/>
    </row>
    <row r="59" spans="1:8" ht="60" customHeight="1">
      <c r="A59" s="46"/>
      <c r="B59" s="47"/>
      <c r="C59" s="46"/>
      <c r="D59" s="46"/>
      <c r="E59" s="46"/>
      <c r="F59" s="46"/>
      <c r="G59" s="46"/>
      <c r="H59" s="46"/>
    </row>
    <row r="60" spans="1:8" ht="60" customHeight="1">
      <c r="A60" s="46"/>
      <c r="B60" s="47"/>
      <c r="C60" s="46"/>
      <c r="D60" s="46"/>
      <c r="E60" s="46"/>
      <c r="F60" s="46"/>
      <c r="G60" s="46"/>
      <c r="H60" s="46"/>
    </row>
    <row r="61" spans="1:8" ht="60" customHeight="1">
      <c r="A61" s="46"/>
      <c r="B61" s="47"/>
      <c r="C61" s="46"/>
      <c r="D61" s="46"/>
      <c r="E61" s="46"/>
      <c r="F61" s="46"/>
      <c r="G61" s="46"/>
      <c r="H61" s="46"/>
    </row>
    <row r="62" spans="1:8" ht="60" customHeight="1">
      <c r="A62" s="46"/>
      <c r="B62" s="47"/>
      <c r="C62" s="46"/>
      <c r="D62" s="46"/>
      <c r="E62" s="46"/>
      <c r="F62" s="46"/>
      <c r="G62" s="46"/>
      <c r="H62" s="46"/>
    </row>
    <row r="63" spans="1:8" ht="60" customHeight="1">
      <c r="A63" s="46"/>
      <c r="B63" s="47"/>
      <c r="C63" s="46"/>
      <c r="D63" s="46"/>
      <c r="E63" s="46"/>
      <c r="F63" s="46"/>
      <c r="G63" s="46"/>
      <c r="H63" s="46"/>
    </row>
    <row r="64" spans="1:8" ht="60" customHeight="1">
      <c r="A64" s="46"/>
      <c r="B64" s="47"/>
      <c r="C64" s="46"/>
      <c r="D64" s="46"/>
      <c r="E64" s="46"/>
      <c r="F64" s="46"/>
      <c r="G64" s="46"/>
      <c r="H64" s="46"/>
    </row>
    <row r="65" spans="1:8" ht="60" customHeight="1">
      <c r="A65" s="46"/>
      <c r="B65" s="47"/>
      <c r="C65" s="46"/>
      <c r="D65" s="46"/>
      <c r="E65" s="46"/>
      <c r="F65" s="46"/>
      <c r="G65" s="46"/>
      <c r="H65" s="46"/>
    </row>
    <row r="66" spans="1:8" ht="60" customHeight="1">
      <c r="A66" s="46"/>
      <c r="B66" s="47"/>
      <c r="C66" s="46"/>
      <c r="D66" s="46"/>
      <c r="E66" s="46"/>
      <c r="F66" s="46"/>
      <c r="G66" s="46"/>
      <c r="H66" s="46"/>
    </row>
    <row r="67" spans="1:8" ht="60" customHeight="1">
      <c r="A67" s="46"/>
      <c r="B67" s="47"/>
      <c r="C67" s="46"/>
      <c r="D67" s="46"/>
      <c r="E67" s="46"/>
      <c r="F67" s="46"/>
      <c r="G67" s="46"/>
      <c r="H67" s="46"/>
    </row>
    <row r="68" spans="1:8" ht="60" customHeight="1">
      <c r="A68" s="46"/>
      <c r="B68" s="47"/>
      <c r="C68" s="46"/>
      <c r="D68" s="46"/>
      <c r="E68" s="46"/>
      <c r="F68" s="46"/>
      <c r="G68" s="46"/>
      <c r="H68" s="46"/>
    </row>
    <row r="69" spans="1:8" ht="60" customHeight="1">
      <c r="A69" s="46"/>
      <c r="B69" s="47"/>
      <c r="C69" s="46"/>
      <c r="D69" s="46"/>
      <c r="E69" s="46"/>
      <c r="F69" s="46"/>
      <c r="G69" s="46"/>
      <c r="H69" s="46"/>
    </row>
    <row r="70" spans="1:8" ht="60" customHeight="1">
      <c r="A70" s="46"/>
      <c r="B70" s="47"/>
      <c r="C70" s="46"/>
      <c r="D70" s="46"/>
      <c r="E70" s="46"/>
      <c r="F70" s="46"/>
      <c r="G70" s="46"/>
      <c r="H70" s="46"/>
    </row>
    <row r="71" spans="1:8" ht="60" customHeight="1">
      <c r="A71" s="46"/>
      <c r="B71" s="47"/>
      <c r="C71" s="46"/>
      <c r="D71" s="46"/>
      <c r="E71" s="46"/>
      <c r="F71" s="46"/>
      <c r="G71" s="46"/>
      <c r="H71" s="46"/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5" t="s">
        <v>848</v>
      </c>
      <c r="B75" s="57"/>
      <c r="C75" s="55" t="s">
        <v>849</v>
      </c>
      <c r="D75" s="56"/>
      <c r="E75" s="51" t="s">
        <v>850</v>
      </c>
      <c r="F75" s="7" t="s">
        <v>853</v>
      </c>
      <c r="G75" s="7" t="s">
        <v>853</v>
      </c>
    </row>
    <row r="76" spans="1:7" ht="12.75">
      <c r="A76" s="55"/>
      <c r="B76" s="57"/>
      <c r="C76" s="55"/>
      <c r="D76" s="56"/>
      <c r="E76" s="52"/>
      <c r="F76" s="12">
        <v>2010</v>
      </c>
      <c r="G76" s="12">
        <v>2011</v>
      </c>
    </row>
    <row r="77" spans="1:7" ht="25.5" customHeight="1">
      <c r="A77" s="53"/>
      <c r="B77" s="54"/>
      <c r="C77" s="49"/>
      <c r="D77" s="50"/>
      <c r="E77" s="48"/>
      <c r="F77" s="9"/>
      <c r="G77" s="9"/>
    </row>
    <row r="78" spans="1:7" ht="25.5" customHeight="1">
      <c r="A78" s="53"/>
      <c r="B78" s="54"/>
      <c r="C78" s="49"/>
      <c r="D78" s="50"/>
      <c r="E78" s="48"/>
      <c r="F78" s="9"/>
      <c r="G78" s="9"/>
    </row>
    <row r="79" spans="1:7" ht="25.5" customHeight="1">
      <c r="A79" s="53"/>
      <c r="B79" s="54"/>
      <c r="C79" s="49"/>
      <c r="D79" s="50"/>
      <c r="E79" s="48"/>
      <c r="F79" s="9"/>
      <c r="G79" s="9"/>
    </row>
    <row r="80" spans="1:7" ht="25.5" customHeight="1">
      <c r="A80" s="53"/>
      <c r="B80" s="54"/>
      <c r="C80" s="49"/>
      <c r="D80" s="50"/>
      <c r="E80" s="48"/>
      <c r="F80" s="9"/>
      <c r="G80" s="9"/>
    </row>
    <row r="81" spans="1:7" ht="25.5" customHeight="1">
      <c r="A81" s="53"/>
      <c r="B81" s="54"/>
      <c r="C81" s="49"/>
      <c r="D81" s="50"/>
      <c r="E81" s="48"/>
      <c r="F81" s="9"/>
      <c r="G81" s="9"/>
    </row>
    <row r="82" spans="1:7" ht="25.5" customHeight="1">
      <c r="A82" s="53"/>
      <c r="B82" s="54"/>
      <c r="C82" s="49"/>
      <c r="D82" s="50"/>
      <c r="E82" s="48"/>
      <c r="F82" s="9"/>
      <c r="G82" s="9"/>
    </row>
    <row r="83" spans="1:7" ht="25.5" customHeight="1">
      <c r="A83" s="53"/>
      <c r="B83" s="54"/>
      <c r="C83" s="49"/>
      <c r="D83" s="50"/>
      <c r="E83" s="48"/>
      <c r="F83" s="9"/>
      <c r="G83" s="9"/>
    </row>
    <row r="84" spans="1:7" ht="25.5" customHeight="1">
      <c r="A84" s="53"/>
      <c r="B84" s="54"/>
      <c r="C84" s="49"/>
      <c r="D84" s="50"/>
      <c r="E84" s="48"/>
      <c r="F84" s="9"/>
      <c r="G84" s="9"/>
    </row>
    <row r="85" spans="1:7" ht="25.5" customHeight="1">
      <c r="A85" s="53"/>
      <c r="B85" s="54"/>
      <c r="C85" s="49"/>
      <c r="D85" s="50"/>
      <c r="E85" s="48"/>
      <c r="F85" s="9"/>
      <c r="G85" s="9"/>
    </row>
    <row r="86" spans="1:7" ht="25.5" customHeight="1">
      <c r="A86" s="53"/>
      <c r="B86" s="54"/>
      <c r="C86" s="49"/>
      <c r="D86" s="50"/>
      <c r="E86" s="48"/>
      <c r="F86" s="9"/>
      <c r="G86" s="9"/>
    </row>
    <row r="87" spans="1:7" ht="25.5" customHeight="1">
      <c r="A87" s="53"/>
      <c r="B87" s="54"/>
      <c r="C87" s="49"/>
      <c r="D87" s="50"/>
      <c r="E87" s="48"/>
      <c r="F87" s="9"/>
      <c r="G87" s="9"/>
    </row>
    <row r="88" spans="1:7" ht="25.5" customHeight="1">
      <c r="A88" s="53"/>
      <c r="B88" s="54"/>
      <c r="C88" s="49"/>
      <c r="D88" s="50"/>
      <c r="E88" s="48"/>
      <c r="F88" s="9"/>
      <c r="G88" s="9"/>
    </row>
    <row r="89" spans="1:7" ht="25.5" customHeight="1">
      <c r="A89" s="53"/>
      <c r="B89" s="54"/>
      <c r="C89" s="49"/>
      <c r="D89" s="50"/>
      <c r="E89" s="48"/>
      <c r="F89" s="9"/>
      <c r="G89" s="9"/>
    </row>
    <row r="90" spans="1:7" ht="25.5" customHeight="1">
      <c r="A90" s="53"/>
      <c r="B90" s="54"/>
      <c r="C90" s="49"/>
      <c r="D90" s="50"/>
      <c r="E90" s="48"/>
      <c r="F90" s="9"/>
      <c r="G90" s="9"/>
    </row>
    <row r="91" spans="1:7" ht="25.5" customHeight="1">
      <c r="A91" s="53"/>
      <c r="B91" s="54"/>
      <c r="C91" s="49"/>
      <c r="D91" s="50"/>
      <c r="E91" s="48"/>
      <c r="F91" s="9"/>
      <c r="G91" s="9"/>
    </row>
    <row r="92" spans="1:7" ht="25.5" customHeight="1">
      <c r="A92" s="53"/>
      <c r="B92" s="54"/>
      <c r="C92" s="49"/>
      <c r="D92" s="50"/>
      <c r="E92" s="48"/>
      <c r="F92" s="9"/>
      <c r="G92" s="9"/>
    </row>
    <row r="93" spans="1:7" ht="25.5" customHeight="1">
      <c r="A93" s="53"/>
      <c r="B93" s="54"/>
      <c r="C93" s="49"/>
      <c r="D93" s="50"/>
      <c r="E93" s="48"/>
      <c r="F93" s="9"/>
      <c r="G93" s="9"/>
    </row>
    <row r="94" spans="1:7" ht="25.5" customHeight="1">
      <c r="A94" s="53"/>
      <c r="B94" s="54"/>
      <c r="C94" s="49"/>
      <c r="D94" s="50"/>
      <c r="E94" s="48"/>
      <c r="F94" s="9"/>
      <c r="G94" s="9"/>
    </row>
    <row r="95" spans="1:7" ht="25.5" customHeight="1">
      <c r="A95" s="53"/>
      <c r="B95" s="54"/>
      <c r="C95" s="49"/>
      <c r="D95" s="50"/>
      <c r="E95" s="48"/>
      <c r="F95" s="9"/>
      <c r="G95" s="9"/>
    </row>
    <row r="96" spans="1:7" ht="25.5" customHeight="1">
      <c r="A96" s="53"/>
      <c r="B96" s="54"/>
      <c r="C96" s="49"/>
      <c r="D96" s="50"/>
      <c r="E96" s="48"/>
      <c r="F96" s="9"/>
      <c r="G96" s="9"/>
    </row>
    <row r="97" spans="1:7" ht="25.5" customHeight="1">
      <c r="A97" s="53"/>
      <c r="B97" s="54"/>
      <c r="C97" s="49"/>
      <c r="D97" s="50"/>
      <c r="E97" s="48"/>
      <c r="F97" s="9"/>
      <c r="G97" s="9"/>
    </row>
    <row r="98" spans="1:7" ht="25.5" customHeight="1">
      <c r="A98" s="53"/>
      <c r="B98" s="54"/>
      <c r="C98" s="49"/>
      <c r="D98" s="50"/>
      <c r="E98" s="48"/>
      <c r="F98" s="9"/>
      <c r="G98" s="9"/>
    </row>
    <row r="99" spans="1:7" ht="25.5" customHeight="1">
      <c r="A99" s="53"/>
      <c r="B99" s="54"/>
      <c r="C99" s="49"/>
      <c r="D99" s="50"/>
      <c r="E99" s="48"/>
      <c r="F99" s="9"/>
      <c r="G99" s="9"/>
    </row>
    <row r="100" spans="1:7" ht="25.5" customHeight="1">
      <c r="A100" s="53"/>
      <c r="B100" s="54"/>
      <c r="C100" s="49"/>
      <c r="D100" s="50"/>
      <c r="E100" s="48"/>
      <c r="F100" s="9"/>
      <c r="G100" s="9"/>
    </row>
    <row r="101" spans="1:7" ht="25.5" customHeight="1">
      <c r="A101" s="53"/>
      <c r="B101" s="54"/>
      <c r="C101" s="49"/>
      <c r="D101" s="50"/>
      <c r="E101" s="48"/>
      <c r="F101" s="9"/>
      <c r="G101" s="9"/>
    </row>
    <row r="102" spans="1:7" ht="25.5" customHeight="1">
      <c r="A102" s="53"/>
      <c r="B102" s="54"/>
      <c r="C102" s="49"/>
      <c r="D102" s="50"/>
      <c r="E102" s="48"/>
      <c r="F102" s="9"/>
      <c r="G102" s="9"/>
    </row>
    <row r="103" spans="1:7" ht="25.5" customHeight="1">
      <c r="A103" s="53"/>
      <c r="B103" s="54"/>
      <c r="C103" s="49"/>
      <c r="D103" s="50"/>
      <c r="E103" s="48"/>
      <c r="F103" s="9"/>
      <c r="G103" s="9"/>
    </row>
    <row r="104" spans="1:7" ht="25.5" customHeight="1">
      <c r="A104" s="53"/>
      <c r="B104" s="54"/>
      <c r="C104" s="49"/>
      <c r="D104" s="50"/>
      <c r="E104" s="48"/>
      <c r="F104" s="9"/>
      <c r="G104" s="9"/>
    </row>
    <row r="105" spans="1:7" ht="25.5" customHeight="1">
      <c r="A105" s="53"/>
      <c r="B105" s="54"/>
      <c r="C105" s="49"/>
      <c r="D105" s="50"/>
      <c r="E105" s="48"/>
      <c r="F105" s="9"/>
      <c r="G105" s="9"/>
    </row>
    <row r="106" spans="1:7" ht="25.5" customHeight="1">
      <c r="A106" s="53"/>
      <c r="B106" s="54"/>
      <c r="C106" s="49"/>
      <c r="D106" s="50"/>
      <c r="E106" s="48"/>
      <c r="F106" s="9"/>
      <c r="G106" s="9"/>
    </row>
    <row r="107" spans="1:7" ht="25.5" customHeight="1">
      <c r="A107" s="53"/>
      <c r="B107" s="54"/>
      <c r="C107" s="49"/>
      <c r="D107" s="50"/>
      <c r="E107" s="48"/>
      <c r="F107" s="9"/>
      <c r="G107" s="9"/>
    </row>
    <row r="108" spans="1:7" ht="25.5" customHeight="1">
      <c r="A108" s="53"/>
      <c r="B108" s="54"/>
      <c r="C108" s="49"/>
      <c r="D108" s="50"/>
      <c r="E108" s="48"/>
      <c r="F108" s="9"/>
      <c r="G108" s="9"/>
    </row>
    <row r="109" spans="1:7" ht="25.5" customHeight="1">
      <c r="A109" s="53"/>
      <c r="B109" s="54"/>
      <c r="C109" s="49"/>
      <c r="D109" s="50"/>
      <c r="E109" s="48"/>
      <c r="F109" s="9"/>
      <c r="G109" s="9"/>
    </row>
    <row r="110" spans="1:7" ht="25.5" customHeight="1">
      <c r="A110" s="53"/>
      <c r="B110" s="54"/>
      <c r="C110" s="49"/>
      <c r="D110" s="50"/>
      <c r="E110" s="48"/>
      <c r="F110" s="9"/>
      <c r="G110" s="9"/>
    </row>
    <row r="111" spans="1:7" ht="25.5" customHeight="1">
      <c r="A111" s="53"/>
      <c r="B111" s="54"/>
      <c r="C111" s="49"/>
      <c r="D111" s="50"/>
      <c r="E111" s="48"/>
      <c r="F111" s="9"/>
      <c r="G111" s="9"/>
    </row>
    <row r="112" spans="1:7" ht="25.5" customHeight="1">
      <c r="A112" s="53"/>
      <c r="B112" s="54"/>
      <c r="C112" s="49"/>
      <c r="D112" s="50"/>
      <c r="E112" s="48"/>
      <c r="F112" s="9"/>
      <c r="G112" s="9"/>
    </row>
    <row r="113" spans="1:7" ht="25.5" customHeight="1">
      <c r="A113" s="53"/>
      <c r="B113" s="54"/>
      <c r="C113" s="49"/>
      <c r="D113" s="50"/>
      <c r="E113" s="48"/>
      <c r="F113" s="9"/>
      <c r="G113" s="9"/>
    </row>
    <row r="114" spans="1:7" ht="25.5" customHeight="1">
      <c r="A114" s="53"/>
      <c r="B114" s="54"/>
      <c r="C114" s="49"/>
      <c r="D114" s="50"/>
      <c r="E114" s="48"/>
      <c r="F114" s="9"/>
      <c r="G114" s="9"/>
    </row>
    <row r="115" spans="1:7" ht="25.5" customHeight="1">
      <c r="A115" s="53"/>
      <c r="B115" s="54"/>
      <c r="C115" s="49"/>
      <c r="D115" s="50"/>
      <c r="E115" s="48"/>
      <c r="F115" s="9"/>
      <c r="G115" s="9"/>
    </row>
    <row r="116" spans="1:7" ht="25.5" customHeight="1">
      <c r="A116" s="53"/>
      <c r="B116" s="54"/>
      <c r="C116" s="49"/>
      <c r="D116" s="50"/>
      <c r="E116" s="48"/>
      <c r="F116" s="9"/>
      <c r="G116" s="9"/>
    </row>
    <row r="117" spans="1:7" ht="25.5" customHeight="1">
      <c r="A117" s="53"/>
      <c r="B117" s="54"/>
      <c r="C117" s="49"/>
      <c r="D117" s="50"/>
      <c r="E117" s="48"/>
      <c r="F117" s="9"/>
      <c r="G117" s="9"/>
    </row>
    <row r="118" spans="1:7" ht="25.5" customHeight="1">
      <c r="A118" s="53"/>
      <c r="B118" s="54"/>
      <c r="C118" s="49"/>
      <c r="D118" s="50"/>
      <c r="E118" s="48"/>
      <c r="F118" s="9"/>
      <c r="G118" s="9"/>
    </row>
    <row r="119" spans="1:7" ht="25.5" customHeight="1">
      <c r="A119" s="53"/>
      <c r="B119" s="54"/>
      <c r="C119" s="49"/>
      <c r="D119" s="50"/>
      <c r="E119" s="48"/>
      <c r="F119" s="9"/>
      <c r="G119" s="9"/>
    </row>
    <row r="120" spans="1:7" ht="25.5" customHeight="1">
      <c r="A120" s="53"/>
      <c r="B120" s="54"/>
      <c r="C120" s="49"/>
      <c r="D120" s="50"/>
      <c r="E120" s="48"/>
      <c r="F120" s="9"/>
      <c r="G120" s="9"/>
    </row>
    <row r="121" spans="1:7" ht="25.5" customHeight="1">
      <c r="A121" s="53"/>
      <c r="B121" s="54"/>
      <c r="C121" s="49"/>
      <c r="D121" s="50"/>
      <c r="E121" s="48"/>
      <c r="F121" s="9"/>
      <c r="G121" s="9"/>
    </row>
    <row r="122" spans="1:7" ht="25.5" customHeight="1">
      <c r="A122" s="53"/>
      <c r="B122" s="54"/>
      <c r="C122" s="49"/>
      <c r="D122" s="50"/>
      <c r="E122" s="48"/>
      <c r="F122" s="9"/>
      <c r="G122" s="9"/>
    </row>
    <row r="123" spans="1:7" ht="25.5" customHeight="1">
      <c r="A123" s="53"/>
      <c r="B123" s="54"/>
      <c r="C123" s="49"/>
      <c r="D123" s="50"/>
      <c r="E123" s="48"/>
      <c r="F123" s="9"/>
      <c r="G123" s="9"/>
    </row>
    <row r="124" spans="1:7" ht="25.5" customHeight="1">
      <c r="A124" s="53"/>
      <c r="B124" s="54"/>
      <c r="C124" s="49"/>
      <c r="D124" s="50"/>
      <c r="E124" s="48"/>
      <c r="F124" s="9"/>
      <c r="G124" s="9"/>
    </row>
    <row r="125" spans="1:7" ht="25.5" customHeight="1">
      <c r="A125" s="53"/>
      <c r="B125" s="54"/>
      <c r="C125" s="49"/>
      <c r="D125" s="50"/>
      <c r="E125" s="48"/>
      <c r="F125" s="9"/>
      <c r="G125" s="9"/>
    </row>
    <row r="126" spans="1:7" ht="25.5" customHeight="1">
      <c r="A126" s="53"/>
      <c r="B126" s="54"/>
      <c r="C126" s="49"/>
      <c r="D126" s="50"/>
      <c r="E126" s="48"/>
      <c r="F126" s="9"/>
      <c r="G126" s="9"/>
    </row>
    <row r="127" spans="1:7" ht="25.5" customHeight="1">
      <c r="A127" s="53"/>
      <c r="B127" s="54"/>
      <c r="C127" s="49"/>
      <c r="D127" s="50"/>
      <c r="E127" s="48"/>
      <c r="F127" s="9"/>
      <c r="G127" s="9"/>
    </row>
    <row r="128" spans="1:7" ht="25.5" customHeight="1">
      <c r="A128" s="53"/>
      <c r="B128" s="54"/>
      <c r="C128" s="49"/>
      <c r="D128" s="50"/>
      <c r="E128" s="48"/>
      <c r="F128" s="9"/>
      <c r="G128" s="9"/>
    </row>
    <row r="129" spans="1:7" ht="25.5" customHeight="1">
      <c r="A129" s="53"/>
      <c r="B129" s="54"/>
      <c r="C129" s="49"/>
      <c r="D129" s="50"/>
      <c r="E129" s="48"/>
      <c r="F129" s="9"/>
      <c r="G129" s="9"/>
    </row>
    <row r="130" spans="1:7" ht="25.5" customHeight="1">
      <c r="A130" s="53"/>
      <c r="B130" s="54"/>
      <c r="C130" s="49"/>
      <c r="D130" s="50"/>
      <c r="E130" s="48"/>
      <c r="F130" s="9"/>
      <c r="G130" s="9"/>
    </row>
    <row r="131" spans="1:7" ht="25.5" customHeight="1">
      <c r="A131" s="53"/>
      <c r="B131" s="54"/>
      <c r="C131" s="49"/>
      <c r="D131" s="50"/>
      <c r="E131" s="48"/>
      <c r="F131" s="9"/>
      <c r="G131" s="9"/>
    </row>
    <row r="132" spans="1:7" ht="25.5" customHeight="1">
      <c r="A132" s="53"/>
      <c r="B132" s="54"/>
      <c r="C132" s="49"/>
      <c r="D132" s="50"/>
      <c r="E132" s="48"/>
      <c r="F132" s="9"/>
      <c r="G132" s="9"/>
    </row>
    <row r="133" spans="1:7" ht="25.5" customHeight="1">
      <c r="A133" s="53"/>
      <c r="B133" s="54"/>
      <c r="C133" s="49"/>
      <c r="D133" s="50"/>
      <c r="E133" s="48"/>
      <c r="F133" s="9"/>
      <c r="G133" s="9"/>
    </row>
    <row r="134" spans="1:7" ht="25.5" customHeight="1">
      <c r="A134" s="53"/>
      <c r="B134" s="54"/>
      <c r="C134" s="49"/>
      <c r="D134" s="50"/>
      <c r="E134" s="48"/>
      <c r="F134" s="9"/>
      <c r="G134" s="9"/>
    </row>
    <row r="135" spans="1:7" ht="25.5" customHeight="1">
      <c r="A135" s="53"/>
      <c r="B135" s="54"/>
      <c r="C135" s="49"/>
      <c r="D135" s="50"/>
      <c r="E135" s="48"/>
      <c r="F135" s="9"/>
      <c r="G135" s="9"/>
    </row>
    <row r="136" spans="1:7" ht="25.5" customHeight="1">
      <c r="A136" s="53"/>
      <c r="B136" s="54"/>
      <c r="C136" s="49"/>
      <c r="D136" s="50"/>
      <c r="E136" s="48"/>
      <c r="F136" s="9"/>
      <c r="G136" s="9"/>
    </row>
    <row r="137" spans="1:7" ht="25.5" customHeight="1">
      <c r="A137" s="53"/>
      <c r="B137" s="54"/>
      <c r="C137" s="49"/>
      <c r="D137" s="50"/>
      <c r="E137" s="48"/>
      <c r="F137" s="9"/>
      <c r="G137" s="9"/>
    </row>
    <row r="138" spans="1:7" ht="25.5" customHeight="1">
      <c r="A138" s="53"/>
      <c r="B138" s="54"/>
      <c r="C138" s="49"/>
      <c r="D138" s="50"/>
      <c r="E138" s="48"/>
      <c r="F138" s="9"/>
      <c r="G138" s="9"/>
    </row>
    <row r="139" spans="1:7" ht="25.5" customHeight="1">
      <c r="A139" s="53"/>
      <c r="B139" s="54"/>
      <c r="C139" s="49"/>
      <c r="D139" s="50"/>
      <c r="E139" s="48"/>
      <c r="F139" s="9"/>
      <c r="G139" s="9"/>
    </row>
    <row r="140" spans="1:7" ht="25.5" customHeight="1">
      <c r="A140" s="53"/>
      <c r="B140" s="54"/>
      <c r="C140" s="49"/>
      <c r="D140" s="50"/>
      <c r="E140" s="48"/>
      <c r="F140" s="9"/>
      <c r="G140" s="9"/>
    </row>
    <row r="141" spans="1:7" ht="25.5" customHeight="1">
      <c r="A141" s="53"/>
      <c r="B141" s="54"/>
      <c r="C141" s="49"/>
      <c r="D141" s="50"/>
      <c r="E141" s="48"/>
      <c r="F141" s="9"/>
      <c r="G141" s="9"/>
    </row>
    <row r="142" spans="1:7" ht="25.5" customHeight="1">
      <c r="A142" s="53"/>
      <c r="B142" s="54"/>
      <c r="C142" s="49"/>
      <c r="D142" s="50"/>
      <c r="E142" s="48"/>
      <c r="F142" s="9"/>
      <c r="G142" s="9"/>
    </row>
    <row r="143" spans="1:7" ht="25.5" customHeight="1">
      <c r="A143" s="53"/>
      <c r="B143" s="54"/>
      <c r="C143" s="49"/>
      <c r="D143" s="50"/>
      <c r="E143" s="48"/>
      <c r="F143" s="9"/>
      <c r="G143" s="9"/>
    </row>
    <row r="144" spans="1:7" ht="25.5" customHeight="1">
      <c r="A144" s="53"/>
      <c r="B144" s="54"/>
      <c r="C144" s="49"/>
      <c r="D144" s="50"/>
      <c r="E144" s="48"/>
      <c r="F144" s="9"/>
      <c r="G144" s="9"/>
    </row>
    <row r="145" spans="1:7" ht="25.5" customHeight="1">
      <c r="A145" s="53"/>
      <c r="B145" s="54"/>
      <c r="C145" s="49"/>
      <c r="D145" s="50"/>
      <c r="E145" s="48"/>
      <c r="F145" s="9"/>
      <c r="G145" s="9"/>
    </row>
    <row r="146" spans="1:7" ht="25.5" customHeight="1">
      <c r="A146" s="53"/>
      <c r="B146" s="54"/>
      <c r="C146" s="49"/>
      <c r="D146" s="50"/>
      <c r="E146" s="48"/>
      <c r="F146" s="9"/>
      <c r="G146" s="9"/>
    </row>
    <row r="147" spans="1:7" ht="25.5" customHeight="1">
      <c r="A147" s="53"/>
      <c r="B147" s="54"/>
      <c r="C147" s="49"/>
      <c r="D147" s="50"/>
      <c r="E147" s="48"/>
      <c r="F147" s="9"/>
      <c r="G147" s="9"/>
    </row>
    <row r="148" spans="1:7" ht="25.5" customHeight="1">
      <c r="A148" s="53"/>
      <c r="B148" s="54"/>
      <c r="C148" s="49"/>
      <c r="D148" s="50"/>
      <c r="E148" s="48"/>
      <c r="F148" s="9"/>
      <c r="G148" s="9"/>
    </row>
    <row r="149" spans="1:7" ht="25.5" customHeight="1">
      <c r="A149" s="53"/>
      <c r="B149" s="54"/>
      <c r="C149" s="49"/>
      <c r="D149" s="50"/>
      <c r="E149" s="48"/>
      <c r="F149" s="9"/>
      <c r="G149" s="9"/>
    </row>
    <row r="150" spans="1:7" ht="25.5" customHeight="1">
      <c r="A150" s="53"/>
      <c r="B150" s="54"/>
      <c r="C150" s="49"/>
      <c r="D150" s="50"/>
      <c r="E150" s="48"/>
      <c r="F150" s="9"/>
      <c r="G150" s="9"/>
    </row>
    <row r="151" spans="1:7" ht="25.5" customHeight="1">
      <c r="A151" s="53"/>
      <c r="B151" s="54"/>
      <c r="C151" s="49"/>
      <c r="D151" s="50"/>
      <c r="E151" s="48"/>
      <c r="F151" s="9"/>
      <c r="G151" s="9"/>
    </row>
    <row r="152" spans="1:7" ht="25.5" customHeight="1">
      <c r="A152" s="53"/>
      <c r="B152" s="54"/>
      <c r="C152" s="49"/>
      <c r="D152" s="50"/>
      <c r="E152" s="48"/>
      <c r="F152" s="9"/>
      <c r="G152" s="9"/>
    </row>
    <row r="153" spans="1:7" ht="25.5" customHeight="1">
      <c r="A153" s="53"/>
      <c r="B153" s="54"/>
      <c r="C153" s="49"/>
      <c r="D153" s="50"/>
      <c r="E153" s="48"/>
      <c r="F153" s="9"/>
      <c r="G153" s="9"/>
    </row>
    <row r="154" spans="1:7" ht="25.5" customHeight="1">
      <c r="A154" s="53"/>
      <c r="B154" s="54"/>
      <c r="C154" s="49"/>
      <c r="D154" s="50"/>
      <c r="E154" s="48"/>
      <c r="F154" s="9"/>
      <c r="G154" s="9"/>
    </row>
    <row r="155" spans="1:7" ht="25.5" customHeight="1">
      <c r="A155" s="53"/>
      <c r="B155" s="54"/>
      <c r="C155" s="49"/>
      <c r="D155" s="50"/>
      <c r="E155" s="48"/>
      <c r="F155" s="9"/>
      <c r="G155" s="9"/>
    </row>
    <row r="156" spans="1:7" ht="25.5" customHeight="1">
      <c r="A156" s="53"/>
      <c r="B156" s="54"/>
      <c r="C156" s="49"/>
      <c r="D156" s="50"/>
      <c r="E156" s="48"/>
      <c r="F156" s="9"/>
      <c r="G156" s="9"/>
    </row>
    <row r="157" spans="1:7" ht="25.5" customHeight="1">
      <c r="A157" s="53"/>
      <c r="B157" s="54"/>
      <c r="C157" s="49"/>
      <c r="D157" s="50"/>
      <c r="E157" s="48"/>
      <c r="F157" s="9"/>
      <c r="G157" s="9"/>
    </row>
    <row r="158" spans="1:7" ht="25.5" customHeight="1">
      <c r="A158" s="53"/>
      <c r="B158" s="54"/>
      <c r="C158" s="49"/>
      <c r="D158" s="50"/>
      <c r="E158" s="48"/>
      <c r="F158" s="9"/>
      <c r="G158" s="9"/>
    </row>
    <row r="159" spans="1:7" ht="25.5" customHeight="1">
      <c r="A159" s="53"/>
      <c r="B159" s="54"/>
      <c r="C159" s="49"/>
      <c r="D159" s="50"/>
      <c r="E159" s="48"/>
      <c r="F159" s="9"/>
      <c r="G159" s="9"/>
    </row>
    <row r="160" spans="1:7" ht="25.5" customHeight="1">
      <c r="A160" s="53"/>
      <c r="B160" s="54"/>
      <c r="C160" s="49"/>
      <c r="D160" s="50"/>
      <c r="E160" s="48"/>
      <c r="F160" s="9"/>
      <c r="G160" s="9"/>
    </row>
    <row r="161" spans="1:7" ht="25.5" customHeight="1">
      <c r="A161" s="53"/>
      <c r="B161" s="54"/>
      <c r="C161" s="49"/>
      <c r="D161" s="50"/>
      <c r="E161" s="48"/>
      <c r="F161" s="9"/>
      <c r="G161" s="9"/>
    </row>
    <row r="162" spans="1:7" ht="25.5" customHeight="1">
      <c r="A162" s="53"/>
      <c r="B162" s="54"/>
      <c r="C162" s="49"/>
      <c r="D162" s="50"/>
      <c r="E162" s="48"/>
      <c r="F162" s="9"/>
      <c r="G162" s="9"/>
    </row>
    <row r="163" spans="1:7" ht="25.5" customHeight="1">
      <c r="A163" s="53"/>
      <c r="B163" s="54"/>
      <c r="C163" s="49"/>
      <c r="D163" s="50"/>
      <c r="E163" s="48"/>
      <c r="F163" s="9"/>
      <c r="G163" s="9"/>
    </row>
    <row r="164" spans="1:7" ht="25.5" customHeight="1">
      <c r="A164" s="53"/>
      <c r="B164" s="54"/>
      <c r="C164" s="49"/>
      <c r="D164" s="50"/>
      <c r="E164" s="48"/>
      <c r="F164" s="9"/>
      <c r="G164" s="9"/>
    </row>
    <row r="165" spans="1:7" ht="25.5" customHeight="1">
      <c r="A165" s="53"/>
      <c r="B165" s="54"/>
      <c r="C165" s="49"/>
      <c r="D165" s="50"/>
      <c r="E165" s="48"/>
      <c r="F165" s="9"/>
      <c r="G165" s="9"/>
    </row>
    <row r="166" spans="1:7" ht="25.5" customHeight="1">
      <c r="A166" s="53"/>
      <c r="B166" s="54"/>
      <c r="C166" s="49"/>
      <c r="D166" s="50"/>
      <c r="E166" s="48"/>
      <c r="F166" s="9"/>
      <c r="G166" s="9"/>
    </row>
    <row r="167" spans="1:7" ht="25.5" customHeight="1">
      <c r="A167" s="53"/>
      <c r="B167" s="54"/>
      <c r="C167" s="49"/>
      <c r="D167" s="50"/>
      <c r="E167" s="48"/>
      <c r="F167" s="9"/>
      <c r="G167" s="9"/>
    </row>
    <row r="168" spans="1:7" ht="25.5" customHeight="1">
      <c r="A168" s="53"/>
      <c r="B168" s="54"/>
      <c r="C168" s="49"/>
      <c r="D168" s="50"/>
      <c r="E168" s="48"/>
      <c r="F168" s="9"/>
      <c r="G168" s="9"/>
    </row>
    <row r="169" spans="1:7" ht="25.5" customHeight="1">
      <c r="A169" s="53"/>
      <c r="B169" s="54"/>
      <c r="C169" s="49"/>
      <c r="D169" s="50"/>
      <c r="E169" s="48"/>
      <c r="F169" s="9"/>
      <c r="G169" s="9"/>
    </row>
    <row r="170" spans="1:7" ht="25.5" customHeight="1">
      <c r="A170" s="53"/>
      <c r="B170" s="54"/>
      <c r="C170" s="49"/>
      <c r="D170" s="50"/>
      <c r="E170" s="48"/>
      <c r="F170" s="9"/>
      <c r="G170" s="9"/>
    </row>
    <row r="171" spans="1:7" ht="25.5" customHeight="1">
      <c r="A171" s="53"/>
      <c r="B171" s="54"/>
      <c r="C171" s="49"/>
      <c r="D171" s="50"/>
      <c r="E171" s="48"/>
      <c r="F171" s="9"/>
      <c r="G171" s="9"/>
    </row>
    <row r="172" spans="1:7" ht="25.5" customHeight="1">
      <c r="A172" s="53"/>
      <c r="B172" s="54"/>
      <c r="C172" s="49"/>
      <c r="D172" s="50"/>
      <c r="E172" s="48"/>
      <c r="F172" s="9"/>
      <c r="G172" s="9"/>
    </row>
    <row r="173" spans="1:7" ht="25.5" customHeight="1">
      <c r="A173" s="53"/>
      <c r="B173" s="54"/>
      <c r="C173" s="49"/>
      <c r="D173" s="50"/>
      <c r="E173" s="48"/>
      <c r="F173" s="9"/>
      <c r="G173" s="9"/>
    </row>
    <row r="174" spans="1:7" ht="25.5" customHeight="1">
      <c r="A174" s="53"/>
      <c r="B174" s="54"/>
      <c r="C174" s="49"/>
      <c r="D174" s="50"/>
      <c r="E174" s="48"/>
      <c r="F174" s="9"/>
      <c r="G174" s="9"/>
    </row>
    <row r="175" spans="1:7" ht="25.5" customHeight="1">
      <c r="A175" s="53"/>
      <c r="B175" s="54"/>
      <c r="C175" s="49"/>
      <c r="D175" s="50"/>
      <c r="E175" s="48"/>
      <c r="F175" s="9"/>
      <c r="G175" s="9"/>
    </row>
    <row r="176" spans="1:7" ht="25.5" customHeight="1">
      <c r="A176" s="53"/>
      <c r="B176" s="54"/>
      <c r="C176" s="49"/>
      <c r="D176" s="50"/>
      <c r="E176" s="48"/>
      <c r="F176" s="9"/>
      <c r="G176" s="9"/>
    </row>
    <row r="177" spans="1:7" ht="25.5" customHeight="1">
      <c r="A177" s="53"/>
      <c r="B177" s="54"/>
      <c r="C177" s="49"/>
      <c r="D177" s="50"/>
      <c r="E177" s="48"/>
      <c r="F177" s="9"/>
      <c r="G177" s="9"/>
    </row>
    <row r="178" spans="1:7" ht="25.5" customHeight="1">
      <c r="A178" s="53"/>
      <c r="B178" s="54"/>
      <c r="C178" s="49"/>
      <c r="D178" s="50"/>
      <c r="E178" s="48"/>
      <c r="F178" s="9"/>
      <c r="G178" s="9"/>
    </row>
    <row r="179" spans="1:7" ht="25.5" customHeight="1">
      <c r="A179" s="53"/>
      <c r="B179" s="54"/>
      <c r="C179" s="49"/>
      <c r="D179" s="50"/>
      <c r="E179" s="48"/>
      <c r="F179" s="9"/>
      <c r="G179" s="9"/>
    </row>
    <row r="180" spans="1:7" ht="25.5" customHeight="1">
      <c r="A180" s="53"/>
      <c r="B180" s="54"/>
      <c r="C180" s="49"/>
      <c r="D180" s="50"/>
      <c r="E180" s="48"/>
      <c r="F180" s="9"/>
      <c r="G180" s="9"/>
    </row>
    <row r="181" spans="1:7" ht="25.5" customHeight="1">
      <c r="A181" s="53"/>
      <c r="B181" s="54"/>
      <c r="C181" s="49"/>
      <c r="D181" s="50"/>
      <c r="E181" s="48"/>
      <c r="F181" s="9"/>
      <c r="G181" s="9"/>
    </row>
    <row r="182" spans="1:7" ht="25.5" customHeight="1">
      <c r="A182" s="53"/>
      <c r="B182" s="54"/>
      <c r="C182" s="49"/>
      <c r="D182" s="50"/>
      <c r="E182" s="48"/>
      <c r="F182" s="9"/>
      <c r="G182" s="9"/>
    </row>
    <row r="183" spans="1:7" ht="25.5" customHeight="1">
      <c r="A183" s="53"/>
      <c r="B183" s="54"/>
      <c r="C183" s="49"/>
      <c r="D183" s="50"/>
      <c r="E183" s="48"/>
      <c r="F183" s="9"/>
      <c r="G183" s="9"/>
    </row>
    <row r="184" spans="1:7" ht="25.5" customHeight="1">
      <c r="A184" s="53"/>
      <c r="B184" s="54"/>
      <c r="C184" s="49"/>
      <c r="D184" s="50"/>
      <c r="E184" s="48"/>
      <c r="F184" s="9"/>
      <c r="G184" s="9"/>
    </row>
    <row r="185" spans="1:7" ht="25.5" customHeight="1">
      <c r="A185" s="53"/>
      <c r="B185" s="54"/>
      <c r="C185" s="49"/>
      <c r="D185" s="50"/>
      <c r="E185" s="48"/>
      <c r="F185" s="9"/>
      <c r="G185" s="9"/>
    </row>
    <row r="186" spans="1:7" ht="25.5" customHeight="1">
      <c r="A186" s="53"/>
      <c r="B186" s="54"/>
      <c r="C186" s="49"/>
      <c r="D186" s="50"/>
      <c r="E186" s="48"/>
      <c r="F186" s="9"/>
      <c r="G186" s="9"/>
    </row>
    <row r="187" spans="1:7" ht="25.5" customHeight="1">
      <c r="A187" s="53"/>
      <c r="B187" s="54"/>
      <c r="C187" s="49"/>
      <c r="D187" s="50"/>
      <c r="E187" s="48"/>
      <c r="F187" s="9"/>
      <c r="G187" s="9"/>
    </row>
    <row r="188" spans="1:7" ht="25.5" customHeight="1">
      <c r="A188" s="53"/>
      <c r="B188" s="54"/>
      <c r="C188" s="49"/>
      <c r="D188" s="50"/>
      <c r="E188" s="48"/>
      <c r="F188" s="9"/>
      <c r="G188" s="9"/>
    </row>
    <row r="189" spans="1:7" ht="25.5" customHeight="1">
      <c r="A189" s="53"/>
      <c r="B189" s="54"/>
      <c r="C189" s="49"/>
      <c r="D189" s="50"/>
      <c r="E189" s="48"/>
      <c r="F189" s="9"/>
      <c r="G189" s="9"/>
    </row>
    <row r="190" spans="1:7" ht="25.5" customHeight="1">
      <c r="A190" s="53"/>
      <c r="B190" s="54"/>
      <c r="C190" s="49"/>
      <c r="D190" s="50"/>
      <c r="E190" s="48"/>
      <c r="F190" s="9"/>
      <c r="G190" s="9"/>
    </row>
    <row r="191" spans="1:7" ht="25.5" customHeight="1">
      <c r="A191" s="53"/>
      <c r="B191" s="54"/>
      <c r="C191" s="49"/>
      <c r="D191" s="50"/>
      <c r="E191" s="48"/>
      <c r="F191" s="9"/>
      <c r="G191" s="9"/>
    </row>
    <row r="192" spans="1:7" ht="25.5" customHeight="1">
      <c r="A192" s="53"/>
      <c r="B192" s="54"/>
      <c r="C192" s="49"/>
      <c r="D192" s="50"/>
      <c r="E192" s="48"/>
      <c r="F192" s="9"/>
      <c r="G192" s="9"/>
    </row>
    <row r="193" spans="1:7" ht="25.5" customHeight="1">
      <c r="A193" s="53"/>
      <c r="B193" s="54"/>
      <c r="C193" s="49"/>
      <c r="D193" s="50"/>
      <c r="E193" s="48"/>
      <c r="F193" s="9"/>
      <c r="G193" s="9"/>
    </row>
    <row r="194" spans="1:7" ht="25.5" customHeight="1">
      <c r="A194" s="53"/>
      <c r="B194" s="54"/>
      <c r="C194" s="49"/>
      <c r="D194" s="50"/>
      <c r="E194" s="48"/>
      <c r="F194" s="9"/>
      <c r="G194" s="9"/>
    </row>
    <row r="195" spans="1:7" ht="25.5" customHeight="1">
      <c r="A195" s="53"/>
      <c r="B195" s="54"/>
      <c r="C195" s="49"/>
      <c r="D195" s="50"/>
      <c r="E195" s="48"/>
      <c r="F195" s="9"/>
      <c r="G195" s="9"/>
    </row>
    <row r="196" spans="1:7" ht="25.5" customHeight="1">
      <c r="A196" s="53"/>
      <c r="B196" s="54"/>
      <c r="C196" s="49"/>
      <c r="D196" s="50"/>
      <c r="E196" s="48"/>
      <c r="F196" s="9"/>
      <c r="G196" s="9"/>
    </row>
    <row r="197" spans="1:7" ht="25.5" customHeight="1">
      <c r="A197" s="53"/>
      <c r="B197" s="54"/>
      <c r="C197" s="49"/>
      <c r="D197" s="50"/>
      <c r="E197" s="48"/>
      <c r="F197" s="9"/>
      <c r="G197" s="9"/>
    </row>
    <row r="198" spans="1:7" ht="25.5" customHeight="1">
      <c r="A198" s="53"/>
      <c r="B198" s="54"/>
      <c r="C198" s="49"/>
      <c r="D198" s="50"/>
      <c r="E198" s="48"/>
      <c r="F198" s="9"/>
      <c r="G198" s="9"/>
    </row>
    <row r="199" spans="1:7" ht="25.5" customHeight="1">
      <c r="A199" s="53"/>
      <c r="B199" s="54"/>
      <c r="C199" s="49"/>
      <c r="D199" s="50"/>
      <c r="E199" s="48"/>
      <c r="F199" s="9"/>
      <c r="G199" s="9"/>
    </row>
    <row r="200" spans="1:7" ht="25.5" customHeight="1">
      <c r="A200" s="53"/>
      <c r="B200" s="54"/>
      <c r="C200" s="49"/>
      <c r="D200" s="50"/>
      <c r="E200" s="48"/>
      <c r="F200" s="9"/>
      <c r="G200" s="9"/>
    </row>
    <row r="201" spans="1:7" ht="25.5" customHeight="1">
      <c r="A201" s="53"/>
      <c r="B201" s="54"/>
      <c r="C201" s="49"/>
      <c r="D201" s="50"/>
      <c r="E201" s="48"/>
      <c r="F201" s="9"/>
      <c r="G201" s="9"/>
    </row>
    <row r="202" spans="1:7" ht="25.5" customHeight="1">
      <c r="A202" s="53"/>
      <c r="B202" s="54"/>
      <c r="C202" s="49"/>
      <c r="D202" s="50"/>
      <c r="E202" s="48"/>
      <c r="F202" s="9"/>
      <c r="G202" s="9"/>
    </row>
    <row r="203" spans="1:7" ht="25.5" customHeight="1">
      <c r="A203" s="53"/>
      <c r="B203" s="54"/>
      <c r="C203" s="49"/>
      <c r="D203" s="50"/>
      <c r="E203" s="48"/>
      <c r="F203" s="9"/>
      <c r="G203" s="9"/>
    </row>
    <row r="204" spans="1:7" ht="25.5" customHeight="1">
      <c r="A204" s="53"/>
      <c r="B204" s="54"/>
      <c r="C204" s="49"/>
      <c r="D204" s="50"/>
      <c r="E204" s="48"/>
      <c r="F204" s="9"/>
      <c r="G204" s="9"/>
    </row>
    <row r="205" spans="1:7" ht="25.5" customHeight="1">
      <c r="A205" s="53"/>
      <c r="B205" s="54"/>
      <c r="C205" s="49"/>
      <c r="D205" s="50"/>
      <c r="E205" s="48"/>
      <c r="F205" s="9"/>
      <c r="G205" s="9"/>
    </row>
    <row r="206" spans="1:7" ht="25.5" customHeight="1">
      <c r="A206" s="53"/>
      <c r="B206" s="54"/>
      <c r="C206" s="49"/>
      <c r="D206" s="50"/>
      <c r="E206" s="48"/>
      <c r="F206" s="9"/>
      <c r="G206" s="9"/>
    </row>
    <row r="207" spans="1:7" ht="25.5" customHeight="1">
      <c r="A207" s="53"/>
      <c r="B207" s="54"/>
      <c r="C207" s="49"/>
      <c r="D207" s="50"/>
      <c r="E207" s="48"/>
      <c r="F207" s="9"/>
      <c r="G207" s="9"/>
    </row>
    <row r="208" spans="1:7" ht="25.5" customHeight="1">
      <c r="A208" s="53"/>
      <c r="B208" s="54"/>
      <c r="C208" s="49"/>
      <c r="D208" s="50"/>
      <c r="E208" s="48"/>
      <c r="F208" s="9"/>
      <c r="G208" s="9"/>
    </row>
    <row r="209" spans="1:7" ht="25.5" customHeight="1">
      <c r="A209" s="53"/>
      <c r="B209" s="54"/>
      <c r="C209" s="49"/>
      <c r="D209" s="50"/>
      <c r="E209" s="48"/>
      <c r="F209" s="9"/>
      <c r="G209" s="9"/>
    </row>
    <row r="210" spans="1:7" ht="25.5" customHeight="1">
      <c r="A210" s="53"/>
      <c r="B210" s="54"/>
      <c r="C210" s="49"/>
      <c r="D210" s="50"/>
      <c r="E210" s="48"/>
      <c r="F210" s="9"/>
      <c r="G210" s="9"/>
    </row>
    <row r="211" spans="1:7" ht="25.5" customHeight="1">
      <c r="A211" s="53"/>
      <c r="B211" s="54"/>
      <c r="C211" s="49"/>
      <c r="D211" s="50"/>
      <c r="E211" s="48"/>
      <c r="F211" s="9"/>
      <c r="G211" s="9"/>
    </row>
    <row r="212" spans="1:7" ht="25.5" customHeight="1">
      <c r="A212" s="53"/>
      <c r="B212" s="54"/>
      <c r="C212" s="49"/>
      <c r="D212" s="50"/>
      <c r="E212" s="48"/>
      <c r="F212" s="9"/>
      <c r="G212" s="9"/>
    </row>
    <row r="213" spans="1:7" ht="25.5" customHeight="1">
      <c r="A213" s="53"/>
      <c r="B213" s="54"/>
      <c r="C213" s="49"/>
      <c r="D213" s="50"/>
      <c r="E213" s="48"/>
      <c r="F213" s="9"/>
      <c r="G213" s="9"/>
    </row>
    <row r="214" spans="1:7" ht="25.5" customHeight="1">
      <c r="A214" s="53"/>
      <c r="B214" s="54"/>
      <c r="C214" s="49"/>
      <c r="D214" s="50"/>
      <c r="E214" s="48"/>
      <c r="F214" s="9"/>
      <c r="G214" s="9"/>
    </row>
    <row r="215" spans="1:7" ht="25.5" customHeight="1">
      <c r="A215" s="53"/>
      <c r="B215" s="54"/>
      <c r="C215" s="49"/>
      <c r="D215" s="50"/>
      <c r="E215" s="48"/>
      <c r="F215" s="9"/>
      <c r="G215" s="9"/>
    </row>
    <row r="216" spans="1:7" ht="25.5" customHeight="1">
      <c r="A216" s="53"/>
      <c r="B216" s="54"/>
      <c r="C216" s="49"/>
      <c r="D216" s="50"/>
      <c r="E216" s="48"/>
      <c r="F216" s="9"/>
      <c r="G216" s="9"/>
    </row>
    <row r="217" spans="1:7" ht="25.5" customHeight="1">
      <c r="A217" s="53"/>
      <c r="B217" s="54"/>
      <c r="C217" s="49"/>
      <c r="D217" s="50"/>
      <c r="E217" s="48"/>
      <c r="F217" s="9"/>
      <c r="G217" s="9"/>
    </row>
    <row r="218" spans="1:7" ht="25.5" customHeight="1">
      <c r="A218" s="53"/>
      <c r="B218" s="54"/>
      <c r="C218" s="49"/>
      <c r="D218" s="50"/>
      <c r="E218" s="48"/>
      <c r="F218" s="9"/>
      <c r="G218" s="9"/>
    </row>
    <row r="219" spans="1:7" ht="25.5" customHeight="1">
      <c r="A219" s="53"/>
      <c r="B219" s="54"/>
      <c r="C219" s="49"/>
      <c r="D219" s="50"/>
      <c r="E219" s="48"/>
      <c r="F219" s="9"/>
      <c r="G219" s="9"/>
    </row>
    <row r="220" spans="1:7" ht="25.5" customHeight="1">
      <c r="A220" s="53"/>
      <c r="B220" s="54"/>
      <c r="C220" s="49"/>
      <c r="D220" s="50"/>
      <c r="E220" s="48"/>
      <c r="F220" s="9"/>
      <c r="G220" s="9"/>
    </row>
    <row r="221" spans="1:7" ht="25.5" customHeight="1">
      <c r="A221" s="53"/>
      <c r="B221" s="54"/>
      <c r="C221" s="49"/>
      <c r="D221" s="50"/>
      <c r="E221" s="48"/>
      <c r="F221" s="9"/>
      <c r="G221" s="9"/>
    </row>
    <row r="222" spans="1:7" ht="25.5" customHeight="1">
      <c r="A222" s="53"/>
      <c r="B222" s="54"/>
      <c r="C222" s="49"/>
      <c r="D222" s="50"/>
      <c r="E222" s="48"/>
      <c r="F222" s="9"/>
      <c r="G222" s="9"/>
    </row>
    <row r="223" spans="1:7" ht="25.5" customHeight="1">
      <c r="A223" s="53"/>
      <c r="B223" s="54"/>
      <c r="C223" s="49"/>
      <c r="D223" s="50"/>
      <c r="E223" s="48"/>
      <c r="F223" s="9"/>
      <c r="G223" s="9"/>
    </row>
    <row r="224" spans="1:7" ht="25.5" customHeight="1">
      <c r="A224" s="53"/>
      <c r="B224" s="54"/>
      <c r="C224" s="49"/>
      <c r="D224" s="50"/>
      <c r="E224" s="48"/>
      <c r="F224" s="9"/>
      <c r="G224" s="9"/>
    </row>
    <row r="225" spans="1:7" ht="25.5" customHeight="1">
      <c r="A225" s="53"/>
      <c r="B225" s="54"/>
      <c r="C225" s="49"/>
      <c r="D225" s="50"/>
      <c r="E225" s="48"/>
      <c r="F225" s="9"/>
      <c r="G225" s="9"/>
    </row>
    <row r="226" spans="1:7" ht="25.5" customHeight="1">
      <c r="A226" s="53"/>
      <c r="B226" s="54"/>
      <c r="C226" s="49"/>
      <c r="D226" s="50"/>
      <c r="E226" s="48"/>
      <c r="F226" s="9"/>
      <c r="G226" s="9"/>
    </row>
    <row r="227" spans="1:7" ht="25.5" customHeight="1">
      <c r="A227" s="53"/>
      <c r="B227" s="54"/>
      <c r="C227" s="49"/>
      <c r="D227" s="50"/>
      <c r="E227" s="48"/>
      <c r="F227" s="9"/>
      <c r="G227" s="9"/>
    </row>
    <row r="228" spans="1:7" ht="25.5" customHeight="1">
      <c r="A228" s="53"/>
      <c r="B228" s="54"/>
      <c r="C228" s="49"/>
      <c r="D228" s="50"/>
      <c r="E228" s="48"/>
      <c r="F228" s="9"/>
      <c r="G228" s="9"/>
    </row>
    <row r="229" spans="1:7" ht="25.5" customHeight="1">
      <c r="A229" s="53"/>
      <c r="B229" s="54"/>
      <c r="C229" s="49"/>
      <c r="D229" s="50"/>
      <c r="E229" s="48"/>
      <c r="F229" s="9"/>
      <c r="G229" s="9"/>
    </row>
    <row r="230" spans="1:7" ht="25.5" customHeight="1">
      <c r="A230" s="53"/>
      <c r="B230" s="54"/>
      <c r="C230" s="49"/>
      <c r="D230" s="50"/>
      <c r="E230" s="48"/>
      <c r="F230" s="9"/>
      <c r="G230" s="9"/>
    </row>
    <row r="231" spans="1:7" ht="25.5" customHeight="1">
      <c r="A231" s="53"/>
      <c r="B231" s="54"/>
      <c r="C231" s="49"/>
      <c r="D231" s="50"/>
      <c r="E231" s="48"/>
      <c r="F231" s="9"/>
      <c r="G231" s="9"/>
    </row>
    <row r="232" spans="1:7" ht="25.5" customHeight="1">
      <c r="A232" s="53"/>
      <c r="B232" s="54"/>
      <c r="C232" s="49"/>
      <c r="D232" s="50"/>
      <c r="E232" s="48"/>
      <c r="F232" s="9"/>
      <c r="G232" s="9"/>
    </row>
    <row r="233" spans="1:7" ht="25.5" customHeight="1">
      <c r="A233" s="53"/>
      <c r="B233" s="54"/>
      <c r="C233" s="49"/>
      <c r="D233" s="50"/>
      <c r="E233" s="48"/>
      <c r="F233" s="9"/>
      <c r="G233" s="9"/>
    </row>
    <row r="234" spans="1:7" ht="25.5" customHeight="1">
      <c r="A234" s="53"/>
      <c r="B234" s="54"/>
      <c r="C234" s="49"/>
      <c r="D234" s="50"/>
      <c r="E234" s="48"/>
      <c r="F234" s="9"/>
      <c r="G234" s="9"/>
    </row>
    <row r="235" spans="1:7" ht="25.5" customHeight="1">
      <c r="A235" s="53"/>
      <c r="B235" s="54"/>
      <c r="C235" s="49"/>
      <c r="D235" s="50"/>
      <c r="E235" s="48"/>
      <c r="F235" s="9"/>
      <c r="G235" s="9"/>
    </row>
    <row r="236" spans="1:7" ht="25.5" customHeight="1">
      <c r="A236" s="53"/>
      <c r="B236" s="54"/>
      <c r="C236" s="49"/>
      <c r="D236" s="50"/>
      <c r="E236" s="48"/>
      <c r="F236" s="9"/>
      <c r="G236" s="9"/>
    </row>
    <row r="237" spans="1:7" ht="25.5" customHeight="1">
      <c r="A237" s="53"/>
      <c r="B237" s="54"/>
      <c r="C237" s="49"/>
      <c r="D237" s="50"/>
      <c r="E237" s="48"/>
      <c r="F237" s="9"/>
      <c r="G237" s="9"/>
    </row>
    <row r="238" spans="1:7" ht="25.5" customHeight="1">
      <c r="A238" s="53"/>
      <c r="B238" s="54"/>
      <c r="C238" s="49"/>
      <c r="D238" s="50"/>
      <c r="E238" s="48"/>
      <c r="F238" s="9"/>
      <c r="G238" s="9"/>
    </row>
    <row r="239" spans="1:7" ht="25.5" customHeight="1">
      <c r="A239" s="53"/>
      <c r="B239" s="54"/>
      <c r="C239" s="49"/>
      <c r="D239" s="50"/>
      <c r="E239" s="48"/>
      <c r="F239" s="9"/>
      <c r="G239" s="9"/>
    </row>
    <row r="240" spans="1:7" ht="25.5" customHeight="1">
      <c r="A240" s="53"/>
      <c r="B240" s="54"/>
      <c r="C240" s="49"/>
      <c r="D240" s="50"/>
      <c r="E240" s="48"/>
      <c r="F240" s="9"/>
      <c r="G240" s="9"/>
    </row>
    <row r="241" spans="1:7" ht="25.5" customHeight="1">
      <c r="A241" s="53"/>
      <c r="B241" s="54"/>
      <c r="C241" s="49"/>
      <c r="D241" s="50"/>
      <c r="E241" s="48"/>
      <c r="F241" s="9"/>
      <c r="G241" s="9"/>
    </row>
    <row r="242" spans="1:7" ht="25.5" customHeight="1">
      <c r="A242" s="53"/>
      <c r="B242" s="54"/>
      <c r="C242" s="49"/>
      <c r="D242" s="50"/>
      <c r="E242" s="48"/>
      <c r="F242" s="9"/>
      <c r="G242" s="9"/>
    </row>
    <row r="243" spans="1:7" ht="25.5" customHeight="1">
      <c r="A243" s="53"/>
      <c r="B243" s="54"/>
      <c r="C243" s="49"/>
      <c r="D243" s="50"/>
      <c r="E243" s="48"/>
      <c r="F243" s="9"/>
      <c r="G243" s="9"/>
    </row>
    <row r="244" spans="1:7" ht="25.5" customHeight="1">
      <c r="A244" s="53"/>
      <c r="B244" s="54"/>
      <c r="C244" s="49"/>
      <c r="D244" s="50"/>
      <c r="E244" s="48"/>
      <c r="F244" s="9"/>
      <c r="G244" s="9"/>
    </row>
    <row r="245" spans="1:7" ht="25.5" customHeight="1">
      <c r="A245" s="53"/>
      <c r="B245" s="54"/>
      <c r="C245" s="49"/>
      <c r="D245" s="50"/>
      <c r="E245" s="48"/>
      <c r="F245" s="9"/>
      <c r="G245" s="9"/>
    </row>
    <row r="246" spans="1:7" ht="25.5" customHeight="1">
      <c r="A246" s="53"/>
      <c r="B246" s="54"/>
      <c r="C246" s="49"/>
      <c r="D246" s="50"/>
      <c r="E246" s="48"/>
      <c r="F246" s="9"/>
      <c r="G246" s="9"/>
    </row>
    <row r="247" spans="1:7" ht="25.5" customHeight="1">
      <c r="A247" s="53"/>
      <c r="B247" s="54"/>
      <c r="C247" s="49"/>
      <c r="D247" s="50"/>
      <c r="E247" s="48"/>
      <c r="F247" s="9"/>
      <c r="G247" s="9"/>
    </row>
    <row r="248" spans="1:7" ht="25.5" customHeight="1">
      <c r="A248" s="53"/>
      <c r="B248" s="54"/>
      <c r="C248" s="49"/>
      <c r="D248" s="50"/>
      <c r="E248" s="48"/>
      <c r="F248" s="9"/>
      <c r="G248" s="9"/>
    </row>
    <row r="249" spans="1:7" ht="25.5" customHeight="1">
      <c r="A249" s="53"/>
      <c r="B249" s="54"/>
      <c r="C249" s="49"/>
      <c r="D249" s="50"/>
      <c r="E249" s="48"/>
      <c r="F249" s="9"/>
      <c r="G249" s="9"/>
    </row>
    <row r="250" spans="1:7" ht="25.5" customHeight="1">
      <c r="A250" s="53"/>
      <c r="B250" s="54"/>
      <c r="C250" s="49"/>
      <c r="D250" s="50"/>
      <c r="E250" s="48"/>
      <c r="F250" s="9"/>
      <c r="G250" s="9"/>
    </row>
    <row r="251" spans="1:7" ht="25.5" customHeight="1">
      <c r="A251" s="53"/>
      <c r="B251" s="54"/>
      <c r="C251" s="49"/>
      <c r="D251" s="50"/>
      <c r="E251" s="48"/>
      <c r="F251" s="9"/>
      <c r="G251" s="9"/>
    </row>
    <row r="252" spans="1:7" ht="25.5" customHeight="1">
      <c r="A252" s="53"/>
      <c r="B252" s="54"/>
      <c r="C252" s="49"/>
      <c r="D252" s="50"/>
      <c r="E252" s="48"/>
      <c r="F252" s="9"/>
      <c r="G252" s="9"/>
    </row>
    <row r="253" spans="1:7" ht="25.5" customHeight="1">
      <c r="A253" s="53"/>
      <c r="B253" s="54"/>
      <c r="C253" s="49"/>
      <c r="D253" s="50"/>
      <c r="E253" s="48"/>
      <c r="F253" s="9"/>
      <c r="G253" s="9"/>
    </row>
    <row r="254" spans="1:7" ht="25.5" customHeight="1">
      <c r="A254" s="53"/>
      <c r="B254" s="54"/>
      <c r="C254" s="49"/>
      <c r="D254" s="50"/>
      <c r="E254" s="48"/>
      <c r="F254" s="9"/>
      <c r="G254" s="9"/>
    </row>
    <row r="255" spans="1:7" ht="25.5" customHeight="1">
      <c r="A255" s="53"/>
      <c r="B255" s="54"/>
      <c r="C255" s="49"/>
      <c r="D255" s="50"/>
      <c r="E255" s="48"/>
      <c r="F255" s="9"/>
      <c r="G255" s="9"/>
    </row>
    <row r="256" spans="1:7" ht="25.5" customHeight="1">
      <c r="A256" s="53"/>
      <c r="B256" s="54"/>
      <c r="C256" s="49"/>
      <c r="D256" s="50"/>
      <c r="E256" s="48"/>
      <c r="F256" s="9"/>
      <c r="G256" s="9"/>
    </row>
    <row r="257" spans="1:7" ht="25.5" customHeight="1">
      <c r="A257" s="53"/>
      <c r="B257" s="54"/>
      <c r="C257" s="49"/>
      <c r="D257" s="50"/>
      <c r="E257" s="48"/>
      <c r="F257" s="9"/>
      <c r="G257" s="9"/>
    </row>
    <row r="258" spans="1:7" ht="25.5" customHeight="1">
      <c r="A258" s="53"/>
      <c r="B258" s="54"/>
      <c r="C258" s="49"/>
      <c r="D258" s="50"/>
      <c r="E258" s="48"/>
      <c r="F258" s="9"/>
      <c r="G258" s="9"/>
    </row>
    <row r="259" spans="1:7" ht="25.5" customHeight="1">
      <c r="A259" s="53"/>
      <c r="B259" s="54"/>
      <c r="C259" s="49"/>
      <c r="D259" s="50"/>
      <c r="E259" s="48"/>
      <c r="F259" s="9"/>
      <c r="G259" s="9"/>
    </row>
    <row r="260" spans="1:7" ht="25.5" customHeight="1">
      <c r="A260" s="53"/>
      <c r="B260" s="54"/>
      <c r="C260" s="49"/>
      <c r="D260" s="50"/>
      <c r="E260" s="48"/>
      <c r="F260" s="9"/>
      <c r="G260" s="9"/>
    </row>
    <row r="261" spans="1:7" ht="25.5" customHeight="1">
      <c r="A261" s="53"/>
      <c r="B261" s="54"/>
      <c r="C261" s="49"/>
      <c r="D261" s="50"/>
      <c r="E261" s="48"/>
      <c r="F261" s="9"/>
      <c r="G261" s="9"/>
    </row>
    <row r="262" spans="1:7" ht="25.5" customHeight="1">
      <c r="A262" s="53"/>
      <c r="B262" s="54"/>
      <c r="C262" s="49"/>
      <c r="D262" s="50"/>
      <c r="E262" s="48"/>
      <c r="F262" s="9"/>
      <c r="G262" s="9"/>
    </row>
    <row r="263" spans="1:7" ht="25.5" customHeight="1">
      <c r="A263" s="53"/>
      <c r="B263" s="54"/>
      <c r="C263" s="49"/>
      <c r="D263" s="50"/>
      <c r="E263" s="48"/>
      <c r="F263" s="9"/>
      <c r="G263" s="9"/>
    </row>
    <row r="264" spans="1:7" ht="25.5" customHeight="1">
      <c r="A264" s="53"/>
      <c r="B264" s="54"/>
      <c r="C264" s="49"/>
      <c r="D264" s="50"/>
      <c r="E264" s="48"/>
      <c r="F264" s="9"/>
      <c r="G264" s="9"/>
    </row>
    <row r="265" spans="1:7" ht="25.5" customHeight="1">
      <c r="A265" s="53"/>
      <c r="B265" s="54"/>
      <c r="C265" s="49"/>
      <c r="D265" s="50"/>
      <c r="E265" s="48"/>
      <c r="F265" s="9"/>
      <c r="G265" s="9"/>
    </row>
    <row r="266" spans="1:7" ht="25.5" customHeight="1">
      <c r="A266" s="53"/>
      <c r="B266" s="54"/>
      <c r="C266" s="49"/>
      <c r="D266" s="50"/>
      <c r="E266" s="48"/>
      <c r="F266" s="9"/>
      <c r="G266" s="9"/>
    </row>
    <row r="267" spans="1:7" ht="25.5" customHeight="1">
      <c r="A267" s="53"/>
      <c r="B267" s="54"/>
      <c r="C267" s="49"/>
      <c r="D267" s="50"/>
      <c r="E267" s="48"/>
      <c r="F267" s="9"/>
      <c r="G267" s="9"/>
    </row>
    <row r="268" spans="1:7" ht="25.5" customHeight="1">
      <c r="A268" s="53"/>
      <c r="B268" s="54"/>
      <c r="C268" s="49"/>
      <c r="D268" s="50"/>
      <c r="E268" s="48"/>
      <c r="F268" s="9"/>
      <c r="G268" s="9"/>
    </row>
    <row r="269" spans="1:7" ht="25.5" customHeight="1">
      <c r="A269" s="53"/>
      <c r="B269" s="54"/>
      <c r="C269" s="49"/>
      <c r="D269" s="50"/>
      <c r="E269" s="48"/>
      <c r="F269" s="9"/>
      <c r="G269" s="9"/>
    </row>
    <row r="270" spans="1:7" ht="25.5" customHeight="1">
      <c r="A270" s="53"/>
      <c r="B270" s="54"/>
      <c r="C270" s="49"/>
      <c r="D270" s="50"/>
      <c r="E270" s="48"/>
      <c r="F270" s="9"/>
      <c r="G270" s="9"/>
    </row>
    <row r="271" spans="1:7" ht="25.5" customHeight="1">
      <c r="A271" s="53"/>
      <c r="B271" s="54"/>
      <c r="C271" s="49"/>
      <c r="D271" s="50"/>
      <c r="E271" s="48"/>
      <c r="F271" s="9"/>
      <c r="G271" s="9"/>
    </row>
    <row r="272" spans="1:7" ht="25.5" customHeight="1">
      <c r="A272" s="53"/>
      <c r="B272" s="54"/>
      <c r="C272" s="49"/>
      <c r="D272" s="50"/>
      <c r="E272" s="48"/>
      <c r="F272" s="9"/>
      <c r="G272" s="9"/>
    </row>
    <row r="273" spans="1:7" ht="25.5" customHeight="1">
      <c r="A273" s="53"/>
      <c r="B273" s="54"/>
      <c r="C273" s="49"/>
      <c r="D273" s="50"/>
      <c r="E273" s="48"/>
      <c r="F273" s="9"/>
      <c r="G273" s="9"/>
    </row>
    <row r="274" spans="1:7" ht="25.5" customHeight="1">
      <c r="A274" s="53"/>
      <c r="B274" s="54"/>
      <c r="C274" s="49"/>
      <c r="D274" s="50"/>
      <c r="E274" s="48"/>
      <c r="F274" s="9"/>
      <c r="G274" s="9"/>
    </row>
    <row r="275" spans="1:7" ht="25.5" customHeight="1">
      <c r="A275" s="53"/>
      <c r="B275" s="54"/>
      <c r="C275" s="49"/>
      <c r="D275" s="50"/>
      <c r="E275" s="48"/>
      <c r="F275" s="9"/>
      <c r="G275" s="9"/>
    </row>
    <row r="276" spans="1:7" ht="25.5" customHeight="1">
      <c r="A276" s="53"/>
      <c r="B276" s="54"/>
      <c r="C276" s="49"/>
      <c r="D276" s="50"/>
      <c r="E276" s="48"/>
      <c r="F276" s="9"/>
      <c r="G276" s="9"/>
    </row>
  </sheetData>
  <sheetProtection password="E16C" sheet="1" objects="1" scenarios="1"/>
  <mergeCells count="437">
    <mergeCell ref="C7:H7"/>
    <mergeCell ref="C3:D3"/>
    <mergeCell ref="A21:B21"/>
    <mergeCell ref="C19:H19"/>
    <mergeCell ref="A3:B3"/>
    <mergeCell ref="A1:H1"/>
    <mergeCell ref="A35:B35"/>
    <mergeCell ref="A9:B9"/>
    <mergeCell ref="A33:B33"/>
    <mergeCell ref="A15:B15"/>
    <mergeCell ref="A13:B13"/>
    <mergeCell ref="A7:B7"/>
    <mergeCell ref="A11:B11"/>
    <mergeCell ref="A17:B17"/>
    <mergeCell ref="A19:B19"/>
    <mergeCell ref="A31:B31"/>
    <mergeCell ref="A37:B37"/>
    <mergeCell ref="A23:H23"/>
    <mergeCell ref="C21:H21"/>
    <mergeCell ref="C9:H9"/>
    <mergeCell ref="C17:H17"/>
    <mergeCell ref="A25:H25"/>
    <mergeCell ref="A27:H27"/>
    <mergeCell ref="C31:H31"/>
    <mergeCell ref="C33:H33"/>
    <mergeCell ref="C43:H43"/>
    <mergeCell ref="C45:H45"/>
    <mergeCell ref="A43:B43"/>
    <mergeCell ref="A45:B45"/>
    <mergeCell ref="A41:B41"/>
    <mergeCell ref="A39:B39"/>
    <mergeCell ref="C75:D76"/>
    <mergeCell ref="A75:B76"/>
    <mergeCell ref="A77:B77"/>
    <mergeCell ref="A78:B78"/>
    <mergeCell ref="C47:H47"/>
    <mergeCell ref="C41:D41"/>
    <mergeCell ref="A47:B47"/>
    <mergeCell ref="A83:B83"/>
    <mergeCell ref="A84:B84"/>
    <mergeCell ref="A85:B85"/>
    <mergeCell ref="A86:B86"/>
    <mergeCell ref="A79:B79"/>
    <mergeCell ref="A80:B80"/>
    <mergeCell ref="A81:B81"/>
    <mergeCell ref="A82:B82"/>
    <mergeCell ref="A91:B91"/>
    <mergeCell ref="A92:B92"/>
    <mergeCell ref="A93:B93"/>
    <mergeCell ref="A94:B94"/>
    <mergeCell ref="A87:B87"/>
    <mergeCell ref="A88:B88"/>
    <mergeCell ref="A89:B89"/>
    <mergeCell ref="A90:B90"/>
    <mergeCell ref="A99:B99"/>
    <mergeCell ref="A100:B100"/>
    <mergeCell ref="A101:B101"/>
    <mergeCell ref="A102:B102"/>
    <mergeCell ref="A95:B95"/>
    <mergeCell ref="A96:B96"/>
    <mergeCell ref="A97:B97"/>
    <mergeCell ref="A98:B98"/>
    <mergeCell ref="A107:B107"/>
    <mergeCell ref="A108:B108"/>
    <mergeCell ref="A109:B109"/>
    <mergeCell ref="A110:B110"/>
    <mergeCell ref="A103:B103"/>
    <mergeCell ref="A104:B104"/>
    <mergeCell ref="A105:B105"/>
    <mergeCell ref="A106:B106"/>
    <mergeCell ref="A115:B115"/>
    <mergeCell ref="A116:B116"/>
    <mergeCell ref="A117:B117"/>
    <mergeCell ref="A118:B118"/>
    <mergeCell ref="A111:B111"/>
    <mergeCell ref="A112:B112"/>
    <mergeCell ref="A113:B113"/>
    <mergeCell ref="A114:B114"/>
    <mergeCell ref="A123:B123"/>
    <mergeCell ref="A124:B124"/>
    <mergeCell ref="A125:B125"/>
    <mergeCell ref="A126:B126"/>
    <mergeCell ref="A119:B119"/>
    <mergeCell ref="A120:B120"/>
    <mergeCell ref="A121:B121"/>
    <mergeCell ref="A122:B122"/>
    <mergeCell ref="A131:B131"/>
    <mergeCell ref="A132:B132"/>
    <mergeCell ref="A133:B133"/>
    <mergeCell ref="A134:B134"/>
    <mergeCell ref="A127:B127"/>
    <mergeCell ref="A128:B128"/>
    <mergeCell ref="A129:B129"/>
    <mergeCell ref="A130:B130"/>
    <mergeCell ref="A139:B139"/>
    <mergeCell ref="A140:B140"/>
    <mergeCell ref="A141:B141"/>
    <mergeCell ref="A142:B142"/>
    <mergeCell ref="A135:B135"/>
    <mergeCell ref="A136:B136"/>
    <mergeCell ref="A137:B137"/>
    <mergeCell ref="A138:B138"/>
    <mergeCell ref="A147:B147"/>
    <mergeCell ref="A148:B148"/>
    <mergeCell ref="A149:B149"/>
    <mergeCell ref="A150:B150"/>
    <mergeCell ref="A143:B143"/>
    <mergeCell ref="A144:B144"/>
    <mergeCell ref="A145:B145"/>
    <mergeCell ref="A146:B146"/>
    <mergeCell ref="A155:B155"/>
    <mergeCell ref="A156:B156"/>
    <mergeCell ref="A157:B157"/>
    <mergeCell ref="A158:B158"/>
    <mergeCell ref="A151:B151"/>
    <mergeCell ref="A152:B152"/>
    <mergeCell ref="A153:B153"/>
    <mergeCell ref="A154:B154"/>
    <mergeCell ref="A163:B163"/>
    <mergeCell ref="A164:B164"/>
    <mergeCell ref="A165:B165"/>
    <mergeCell ref="A166:B166"/>
    <mergeCell ref="A159:B159"/>
    <mergeCell ref="A160:B160"/>
    <mergeCell ref="A161:B161"/>
    <mergeCell ref="A162:B162"/>
    <mergeCell ref="A171:B171"/>
    <mergeCell ref="A172:B172"/>
    <mergeCell ref="A173:B173"/>
    <mergeCell ref="A174:B174"/>
    <mergeCell ref="A167:B167"/>
    <mergeCell ref="A168:B168"/>
    <mergeCell ref="A169:B169"/>
    <mergeCell ref="A170:B170"/>
    <mergeCell ref="A179:B179"/>
    <mergeCell ref="A180:B180"/>
    <mergeCell ref="A181:B181"/>
    <mergeCell ref="A182:B182"/>
    <mergeCell ref="A175:B175"/>
    <mergeCell ref="A176:B176"/>
    <mergeCell ref="A177:B177"/>
    <mergeCell ref="A178:B178"/>
    <mergeCell ref="A187:B187"/>
    <mergeCell ref="A188:B188"/>
    <mergeCell ref="A189:B189"/>
    <mergeCell ref="A190:B190"/>
    <mergeCell ref="A183:B183"/>
    <mergeCell ref="A184:B184"/>
    <mergeCell ref="A185:B185"/>
    <mergeCell ref="A186:B186"/>
    <mergeCell ref="A195:B195"/>
    <mergeCell ref="A196:B196"/>
    <mergeCell ref="A197:B197"/>
    <mergeCell ref="A198:B198"/>
    <mergeCell ref="A191:B191"/>
    <mergeCell ref="A192:B192"/>
    <mergeCell ref="A193:B193"/>
    <mergeCell ref="A194:B194"/>
    <mergeCell ref="A203:B203"/>
    <mergeCell ref="A204:B204"/>
    <mergeCell ref="A205:B205"/>
    <mergeCell ref="A206:B206"/>
    <mergeCell ref="A199:B199"/>
    <mergeCell ref="A200:B200"/>
    <mergeCell ref="A201:B201"/>
    <mergeCell ref="A202:B202"/>
    <mergeCell ref="A211:B211"/>
    <mergeCell ref="A212:B212"/>
    <mergeCell ref="A213:B213"/>
    <mergeCell ref="A214:B214"/>
    <mergeCell ref="A207:B207"/>
    <mergeCell ref="A208:B208"/>
    <mergeCell ref="A209:B209"/>
    <mergeCell ref="A210:B210"/>
    <mergeCell ref="A219:B219"/>
    <mergeCell ref="A220:B220"/>
    <mergeCell ref="A221:B221"/>
    <mergeCell ref="A222:B222"/>
    <mergeCell ref="A215:B215"/>
    <mergeCell ref="A216:B216"/>
    <mergeCell ref="A217:B217"/>
    <mergeCell ref="A218:B218"/>
    <mergeCell ref="A227:B227"/>
    <mergeCell ref="A228:B228"/>
    <mergeCell ref="A229:B229"/>
    <mergeCell ref="A230:B230"/>
    <mergeCell ref="A223:B223"/>
    <mergeCell ref="A224:B224"/>
    <mergeCell ref="A225:B225"/>
    <mergeCell ref="A226:B226"/>
    <mergeCell ref="A235:B235"/>
    <mergeCell ref="A236:B236"/>
    <mergeCell ref="A237:B237"/>
    <mergeCell ref="A238:B238"/>
    <mergeCell ref="A231:B231"/>
    <mergeCell ref="A232:B232"/>
    <mergeCell ref="A233:B233"/>
    <mergeCell ref="A234:B234"/>
    <mergeCell ref="A243:B243"/>
    <mergeCell ref="A244:B244"/>
    <mergeCell ref="A245:B245"/>
    <mergeCell ref="A246:B246"/>
    <mergeCell ref="A239:B239"/>
    <mergeCell ref="A240:B240"/>
    <mergeCell ref="A241:B241"/>
    <mergeCell ref="A242:B242"/>
    <mergeCell ref="A251:B251"/>
    <mergeCell ref="A252:B252"/>
    <mergeCell ref="A253:B253"/>
    <mergeCell ref="A254:B254"/>
    <mergeCell ref="A247:B247"/>
    <mergeCell ref="A248:B248"/>
    <mergeCell ref="A249:B249"/>
    <mergeCell ref="A250:B250"/>
    <mergeCell ref="A259:B259"/>
    <mergeCell ref="A260:B260"/>
    <mergeCell ref="A261:B261"/>
    <mergeCell ref="A262:B262"/>
    <mergeCell ref="A255:B255"/>
    <mergeCell ref="A256:B256"/>
    <mergeCell ref="A257:B257"/>
    <mergeCell ref="A258:B258"/>
    <mergeCell ref="C83:D83"/>
    <mergeCell ref="C84:D84"/>
    <mergeCell ref="A271:B271"/>
    <mergeCell ref="A272:B272"/>
    <mergeCell ref="A273:B273"/>
    <mergeCell ref="A274:B274"/>
    <mergeCell ref="A267:B267"/>
    <mergeCell ref="A268:B268"/>
    <mergeCell ref="A269:B269"/>
    <mergeCell ref="A270:B270"/>
    <mergeCell ref="C77:D77"/>
    <mergeCell ref="C78:D78"/>
    <mergeCell ref="C79:D79"/>
    <mergeCell ref="C80:D80"/>
    <mergeCell ref="C81:D81"/>
    <mergeCell ref="C82:D82"/>
    <mergeCell ref="C85:D85"/>
    <mergeCell ref="C86:D86"/>
    <mergeCell ref="C87:D87"/>
    <mergeCell ref="C88:D88"/>
    <mergeCell ref="A275:B275"/>
    <mergeCell ref="A276:B276"/>
    <mergeCell ref="A263:B263"/>
    <mergeCell ref="A264:B264"/>
    <mergeCell ref="A265:B265"/>
    <mergeCell ref="A266:B266"/>
    <mergeCell ref="C93:D93"/>
    <mergeCell ref="C94:D94"/>
    <mergeCell ref="C95:D95"/>
    <mergeCell ref="C96:D96"/>
    <mergeCell ref="C89:D89"/>
    <mergeCell ref="C90:D90"/>
    <mergeCell ref="C91:D91"/>
    <mergeCell ref="C92:D92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33:D133"/>
    <mergeCell ref="C134:D134"/>
    <mergeCell ref="C135:D135"/>
    <mergeCell ref="C136:D136"/>
    <mergeCell ref="C129:D129"/>
    <mergeCell ref="C130:D130"/>
    <mergeCell ref="C131:D131"/>
    <mergeCell ref="C132:D132"/>
    <mergeCell ref="C141:D141"/>
    <mergeCell ref="C142:D142"/>
    <mergeCell ref="C143:D143"/>
    <mergeCell ref="C144:D144"/>
    <mergeCell ref="C137:D137"/>
    <mergeCell ref="C138:D138"/>
    <mergeCell ref="C139:D139"/>
    <mergeCell ref="C140:D140"/>
    <mergeCell ref="C149:D149"/>
    <mergeCell ref="C150:D150"/>
    <mergeCell ref="C151:D151"/>
    <mergeCell ref="C152:D152"/>
    <mergeCell ref="C145:D145"/>
    <mergeCell ref="C146:D146"/>
    <mergeCell ref="C147:D147"/>
    <mergeCell ref="C148:D148"/>
    <mergeCell ref="C157:D157"/>
    <mergeCell ref="C158:D158"/>
    <mergeCell ref="C159:D159"/>
    <mergeCell ref="C160:D160"/>
    <mergeCell ref="C153:D153"/>
    <mergeCell ref="C154:D154"/>
    <mergeCell ref="C155:D155"/>
    <mergeCell ref="C156:D156"/>
    <mergeCell ref="C165:D165"/>
    <mergeCell ref="C166:D166"/>
    <mergeCell ref="C167:D167"/>
    <mergeCell ref="C168:D168"/>
    <mergeCell ref="C161:D161"/>
    <mergeCell ref="C162:D162"/>
    <mergeCell ref="C163:D163"/>
    <mergeCell ref="C164:D164"/>
    <mergeCell ref="C173:D173"/>
    <mergeCell ref="C174:D174"/>
    <mergeCell ref="C175:D175"/>
    <mergeCell ref="C176:D176"/>
    <mergeCell ref="C169:D169"/>
    <mergeCell ref="C170:D170"/>
    <mergeCell ref="C171:D171"/>
    <mergeCell ref="C172:D172"/>
    <mergeCell ref="C181:D181"/>
    <mergeCell ref="C182:D182"/>
    <mergeCell ref="C183:D183"/>
    <mergeCell ref="C184:D184"/>
    <mergeCell ref="C177:D177"/>
    <mergeCell ref="C178:D178"/>
    <mergeCell ref="C179:D179"/>
    <mergeCell ref="C180:D180"/>
    <mergeCell ref="C189:D189"/>
    <mergeCell ref="C190:D190"/>
    <mergeCell ref="C191:D191"/>
    <mergeCell ref="C192:D192"/>
    <mergeCell ref="C185:D185"/>
    <mergeCell ref="C186:D186"/>
    <mergeCell ref="C187:D187"/>
    <mergeCell ref="C188:D188"/>
    <mergeCell ref="C197:D197"/>
    <mergeCell ref="C198:D198"/>
    <mergeCell ref="C199:D199"/>
    <mergeCell ref="C200:D200"/>
    <mergeCell ref="C193:D193"/>
    <mergeCell ref="C194:D194"/>
    <mergeCell ref="C195:D195"/>
    <mergeCell ref="C196:D196"/>
    <mergeCell ref="C205:D205"/>
    <mergeCell ref="C206:D206"/>
    <mergeCell ref="C207:D207"/>
    <mergeCell ref="C208:D208"/>
    <mergeCell ref="C201:D201"/>
    <mergeCell ref="C202:D202"/>
    <mergeCell ref="C203:D203"/>
    <mergeCell ref="C204:D204"/>
    <mergeCell ref="C213:D213"/>
    <mergeCell ref="C214:D214"/>
    <mergeCell ref="C215:D215"/>
    <mergeCell ref="C216:D216"/>
    <mergeCell ref="C209:D209"/>
    <mergeCell ref="C210:D210"/>
    <mergeCell ref="C211:D211"/>
    <mergeCell ref="C212:D212"/>
    <mergeCell ref="C221:D221"/>
    <mergeCell ref="C222:D222"/>
    <mergeCell ref="C223:D223"/>
    <mergeCell ref="C224:D224"/>
    <mergeCell ref="C217:D217"/>
    <mergeCell ref="C218:D218"/>
    <mergeCell ref="C219:D219"/>
    <mergeCell ref="C220:D220"/>
    <mergeCell ref="C229:D229"/>
    <mergeCell ref="C230:D230"/>
    <mergeCell ref="C231:D231"/>
    <mergeCell ref="C232:D232"/>
    <mergeCell ref="C225:D225"/>
    <mergeCell ref="C226:D226"/>
    <mergeCell ref="C227:D227"/>
    <mergeCell ref="C228:D228"/>
    <mergeCell ref="C237:D237"/>
    <mergeCell ref="C238:D238"/>
    <mergeCell ref="C239:D239"/>
    <mergeCell ref="C240:D240"/>
    <mergeCell ref="C233:D233"/>
    <mergeCell ref="C234:D234"/>
    <mergeCell ref="C235:D235"/>
    <mergeCell ref="C236:D236"/>
    <mergeCell ref="C245:D245"/>
    <mergeCell ref="C246:D246"/>
    <mergeCell ref="C247:D247"/>
    <mergeCell ref="C248:D248"/>
    <mergeCell ref="C241:D241"/>
    <mergeCell ref="C242:D242"/>
    <mergeCell ref="C243:D243"/>
    <mergeCell ref="C244:D244"/>
    <mergeCell ref="C249:D249"/>
    <mergeCell ref="C250:D250"/>
    <mergeCell ref="C262:D262"/>
    <mergeCell ref="C251:D251"/>
    <mergeCell ref="C252:D252"/>
    <mergeCell ref="C253:D253"/>
    <mergeCell ref="C254:D254"/>
    <mergeCell ref="C255:D255"/>
    <mergeCell ref="C256:D256"/>
    <mergeCell ref="C268:D268"/>
    <mergeCell ref="C257:D257"/>
    <mergeCell ref="C258:D258"/>
    <mergeCell ref="C259:D259"/>
    <mergeCell ref="C260:D260"/>
    <mergeCell ref="C261:D261"/>
    <mergeCell ref="C264:D264"/>
    <mergeCell ref="C265:D265"/>
    <mergeCell ref="C266:D266"/>
    <mergeCell ref="C267:D267"/>
    <mergeCell ref="C275:D275"/>
    <mergeCell ref="C276:D276"/>
    <mergeCell ref="E75:E76"/>
    <mergeCell ref="C269:D269"/>
    <mergeCell ref="C270:D270"/>
    <mergeCell ref="C271:D271"/>
    <mergeCell ref="C272:D272"/>
    <mergeCell ref="C273:D273"/>
    <mergeCell ref="C274:D274"/>
    <mergeCell ref="C263:D263"/>
  </mergeCells>
  <dataValidations count="11">
    <dataValidation type="list" showInputMessage="1" showErrorMessage="1" sqref="C15">
      <formula1>INDIRECT(C$13)</formula1>
    </dataValidation>
    <dataValidation type="list" showInputMessage="1" showErrorMessage="1" sqref="C39">
      <formula1>INDIRECT(C37)</formula1>
    </dataValidation>
    <dataValidation type="list" showInputMessage="1" showErrorMessage="1" sqref="E52:E71">
      <formula1>INDIRECT(D52)</formula1>
    </dataValidation>
    <dataValidation type="decimal" operator="greaterThan" allowBlank="1" showInputMessage="1" showErrorMessage="1" errorTitle="Неверное значение" error="Товарооборот должен быть числом, большим нуля." sqref="F77:G276">
      <formula1>0</formula1>
    </dataValidation>
    <dataValidation type="list" allowBlank="1" showInputMessage="1" showErrorMessage="1" sqref="F76:G76">
      <formula1>Years</formula1>
    </dataValidation>
    <dataValidation type="list" showInputMessage="1" showErrorMessage="1" sqref="A77:A276">
      <formula1>EconomicSubjects</formula1>
    </dataValidation>
    <dataValidation type="list" showInputMessage="1" showErrorMessage="1" sqref="C77:C276">
      <formula1>INDIRECT(MORangeName)</formula1>
    </dataValidation>
    <dataValidation type="list" allowBlank="1" showInputMessage="1" showErrorMessage="1" sqref="D52:D71 C37 C13">
      <formula1>PropertyForm</formula1>
    </dataValidation>
    <dataValidation type="custom" allowBlank="1" showInputMessage="1" showErrorMessage="1" errorTitle="Неверный ИНН" error="ИНН должен быть числом, его длина для физического лица должна составлять 12 символов, для юридического 10." sqref="B52:B71 C35:D35 D36:D39 D11:D15 C11">
      <formula1>AND(OR(LEN(B52)=10,LEN(B52)=12),ISNUMBER(VALUE(B52)))</formula1>
    </dataValidation>
    <dataValidation type="list" allowBlank="1" showInputMessage="1" showErrorMessage="1" sqref="C41:D41 C3">
      <formula1>RFSubjects</formula1>
    </dataValidation>
    <dataValidation type="whole" operator="greaterThan" allowBlank="1" showInputMessage="1" showErrorMessage="1" errorTitle="Ошибка" error="Количество аптечных учреждений должно быть числом, большим нуля." sqref="E77:E276">
      <formula1>0</formula1>
    </dataValidation>
  </dataValidations>
  <printOptions/>
  <pageMargins left="0.75" right="0.75" top="0.33" bottom="0.3" header="0.27" footer="0.24"/>
  <pageSetup horizontalDpi="600" verticalDpi="600" orientation="landscape" paperSize="9" r:id="rId1"/>
  <rowBreaks count="3" manualBreakCount="3">
    <brk id="28" max="255" man="1"/>
    <brk id="4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6"/>
  <sheetViews>
    <sheetView showGridLines="0" workbookViewId="0" topLeftCell="A1">
      <selection activeCell="A1" sqref="A1:I1"/>
    </sheetView>
  </sheetViews>
  <sheetFormatPr defaultColWidth="9.00390625" defaultRowHeight="12.75"/>
  <cols>
    <col min="1" max="8" width="16.625" style="1" customWidth="1"/>
    <col min="9" max="9" width="14.75390625" style="1" hidden="1" customWidth="1"/>
    <col min="10" max="10" width="15.125" style="1" hidden="1" customWidth="1"/>
    <col min="11" max="16384" width="9.125" style="1" customWidth="1"/>
  </cols>
  <sheetData>
    <row r="1" spans="1:9" s="39" customFormat="1" ht="19.5" customHeight="1">
      <c r="A1" s="64" t="s">
        <v>834</v>
      </c>
      <c r="B1" s="65"/>
      <c r="C1" s="65"/>
      <c r="D1" s="65"/>
      <c r="E1" s="65"/>
      <c r="F1" s="65"/>
      <c r="G1" s="65"/>
      <c r="H1" s="65"/>
      <c r="I1" s="65"/>
    </row>
    <row r="2" spans="7:8" ht="12.75">
      <c r="G2" s="10" t="s">
        <v>758</v>
      </c>
      <c r="H2" s="11">
        <f>LEN(CONCATENATE(LEFT(C3),LEFT(C7),LEFT(C9),LEFT(C11),LEFT(C13),LEFT(C15),LEFT(C17),LEFT(C19),LEFT(C21),LEFT(C31),LEFT(C33),LEFT(C35),LEFT(C37),LEFT(C39),LEFT(C41),LEFT(C43),LEFT(C45),LEFT(C47),LEFT(F76),LEFT(G76)))+160-COUNTIF(A52:H71,"")+1400-COUNTIF(A77:G276,"")</f>
        <v>4</v>
      </c>
    </row>
    <row r="3" spans="1:8" s="26" customFormat="1" ht="12.75" customHeight="1">
      <c r="A3" s="61" t="s">
        <v>847</v>
      </c>
      <c r="B3" s="68"/>
      <c r="C3" s="67">
        <f>IF(AND(COUNTIF(RFSubjects,Форма!C3)&gt;0,LEFT(Форма!C3,1)=" "),"","неверное значение")</f>
      </c>
      <c r="D3" s="67"/>
      <c r="E3" s="28"/>
      <c r="F3" s="28"/>
      <c r="G3" s="33"/>
      <c r="H3" s="33"/>
    </row>
    <row r="4" spans="2:8" ht="12.75">
      <c r="B4" s="3"/>
      <c r="C4" s="4"/>
      <c r="D4" s="2"/>
      <c r="E4" s="5"/>
      <c r="F4" s="5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9" s="26" customFormat="1" ht="25.5" customHeight="1">
      <c r="A7" s="61" t="s">
        <v>840</v>
      </c>
      <c r="B7" s="62"/>
      <c r="C7" s="67" t="str">
        <f>IF(LEN(Форма!C7)&gt;0,IF(COUNTIF(EconomicSubjectsNames,Форма!C7)&gt;1,"Совпадающее название",""),"не введено")</f>
        <v>не введено</v>
      </c>
      <c r="D7" s="67"/>
      <c r="E7" s="67"/>
      <c r="F7" s="67"/>
      <c r="G7" s="67"/>
      <c r="H7" s="67"/>
      <c r="I7" s="40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61" t="s">
        <v>841</v>
      </c>
      <c r="B9" s="62"/>
      <c r="C9" s="67"/>
      <c r="D9" s="67"/>
      <c r="E9" s="67"/>
      <c r="F9" s="67"/>
      <c r="G9" s="67"/>
      <c r="H9" s="67"/>
      <c r="I9" s="40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61" t="s">
        <v>786</v>
      </c>
      <c r="B11" s="62"/>
      <c r="C11" s="41" t="str">
        <f>IF(AND(OR(LEN(Форма!C11)=10,LEN(Форма!C11)=12),ISNUMBER(VALUE(Форма!C11))),IF(COUNTIF(EconomicSubjectsINN,Форма!C11)&gt;1,"Совпадающий ИНН",""),"ИНН должен быть числом, его длина для физического лица должна составлять 12 символов, для юридического 10")</f>
        <v>ИНН должен быть числом, его длина для физического лица должна составлять 12 символов, для юридического 10</v>
      </c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61" t="s">
        <v>787</v>
      </c>
      <c r="B13" s="62"/>
      <c r="C13" s="41" t="str">
        <f>IF(COUNTIF(PropertyForm,Форма!C13)&gt;0,"","неверное значение")</f>
        <v>неверное значение</v>
      </c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61" t="s">
        <v>789</v>
      </c>
      <c r="B15" s="62"/>
      <c r="C15" s="41" t="str">
        <f ca="1">IF(OPF_HS_RangeName="","неверное значение",IF(COUNTIF(INDIRECT(OPF_HS_RangeName),Форма!C15)&gt;0,"","неверное значение"))</f>
        <v>неверное значение</v>
      </c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9" s="26" customFormat="1" ht="25.5" customHeight="1">
      <c r="A17" s="61" t="s">
        <v>842</v>
      </c>
      <c r="B17" s="62"/>
      <c r="C17" s="67"/>
      <c r="D17" s="67"/>
      <c r="E17" s="67"/>
      <c r="F17" s="67"/>
      <c r="G17" s="67"/>
      <c r="H17" s="67"/>
      <c r="I17" s="42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9" s="26" customFormat="1" ht="25.5" customHeight="1">
      <c r="A19" s="61" t="s">
        <v>843</v>
      </c>
      <c r="B19" s="62"/>
      <c r="C19" s="67"/>
      <c r="D19" s="67"/>
      <c r="E19" s="67"/>
      <c r="F19" s="67"/>
      <c r="G19" s="67"/>
      <c r="H19" s="67"/>
      <c r="I19" s="42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9" s="26" customFormat="1" ht="37.5" customHeight="1">
      <c r="A21" s="61" t="s">
        <v>794</v>
      </c>
      <c r="B21" s="62"/>
      <c r="C21" s="67"/>
      <c r="D21" s="67"/>
      <c r="E21" s="67"/>
      <c r="F21" s="67"/>
      <c r="G21" s="67"/>
      <c r="H21" s="67"/>
      <c r="I21" s="42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9" t="s">
        <v>844</v>
      </c>
      <c r="B23" s="60"/>
      <c r="C23" s="60"/>
      <c r="D23" s="60"/>
      <c r="E23" s="60"/>
      <c r="F23" s="60"/>
      <c r="G23" s="60"/>
      <c r="H23" s="60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9" t="s">
        <v>845</v>
      </c>
      <c r="B25" s="60"/>
      <c r="C25" s="60"/>
      <c r="D25" s="60"/>
      <c r="E25" s="60"/>
      <c r="F25" s="60"/>
      <c r="G25" s="60"/>
      <c r="H25" s="60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9" t="s">
        <v>846</v>
      </c>
      <c r="B27" s="60"/>
      <c r="C27" s="60"/>
      <c r="D27" s="60"/>
      <c r="E27" s="60"/>
      <c r="F27" s="60"/>
      <c r="G27" s="60"/>
      <c r="H27" s="60"/>
    </row>
    <row r="28" spans="2:8" s="26" customFormat="1" ht="12">
      <c r="B28" s="27"/>
      <c r="C28" s="28"/>
      <c r="D28" s="28"/>
      <c r="E28" s="28"/>
      <c r="F28" s="28"/>
      <c r="G28" s="28"/>
      <c r="H28" s="28"/>
    </row>
    <row r="29" spans="1:9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  <c r="I29" s="43" t="s">
        <v>822</v>
      </c>
    </row>
    <row r="30" spans="2:9" ht="12.75">
      <c r="B30" s="3"/>
      <c r="C30" s="2"/>
      <c r="D30" s="2"/>
      <c r="E30" s="2"/>
      <c r="F30" s="2"/>
      <c r="G30" s="2"/>
      <c r="H30" s="2"/>
      <c r="I30" s="13">
        <f>IF(LEN(CONCATENATE(Форма!C31,Форма!C33,Форма!C35,Форма!C37,Форма!C39,Форма!C41,Форма!C43,Форма!C45,Форма!C47))&gt;0,1,0)</f>
        <v>0</v>
      </c>
    </row>
    <row r="31" spans="1:9" s="26" customFormat="1" ht="25.5" customHeight="1">
      <c r="A31" s="61" t="s">
        <v>840</v>
      </c>
      <c r="B31" s="62"/>
      <c r="C31" s="67">
        <f>IF($I30=1,IF(LEN(Форма!C31)&gt;0,IF(COUNTIF(EconomicSubjectsNames,Форма!C31)&gt;1,"Совпадающее название",""),"не введено"),"")</f>
      </c>
      <c r="D31" s="67"/>
      <c r="E31" s="67"/>
      <c r="F31" s="67"/>
      <c r="G31" s="67"/>
      <c r="H31" s="67"/>
      <c r="I31" s="42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9" s="26" customFormat="1" ht="63.75" customHeight="1">
      <c r="A33" s="61" t="s">
        <v>841</v>
      </c>
      <c r="B33" s="62"/>
      <c r="C33" s="67"/>
      <c r="D33" s="67"/>
      <c r="E33" s="67"/>
      <c r="F33" s="67"/>
      <c r="G33" s="67"/>
      <c r="H33" s="67"/>
      <c r="I33" s="42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61" t="s">
        <v>788</v>
      </c>
      <c r="B35" s="62"/>
      <c r="C35" s="41">
        <f>IF($I30=1,IF(AND(OR(LEN(Форма!C35)=10,LEN(Форма!C35)=12),ISNUMBER(VALUE(Форма!C35))),IF(COUNTIF(EconomicSubjectsINN,Форма!C35)&gt;1,"Совпадающий ИНН",""),"ИНН должен быть числом, его длина для физического лица должна составлять 12 символов, для юридического 10"),"")</f>
      </c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61" t="s">
        <v>787</v>
      </c>
      <c r="B37" s="62"/>
      <c r="C37" s="41">
        <f>IF($I30=1,IF(COUNTIF(PropertyForm,Форма!C37)&gt;0,"","неверное значение"),"")</f>
      </c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61" t="s">
        <v>789</v>
      </c>
      <c r="B39" s="62"/>
      <c r="C39" s="41">
        <f ca="1">IF($I30=1,IF(OPF_UpperHS_RangeName="","неверное значение",IF(COUNTIF(INDIRECT(OPF_UpperHS_RangeName),Форма!C39)&gt;0,"","неверное значение")),"")</f>
      </c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61" t="s">
        <v>790</v>
      </c>
      <c r="B41" s="62"/>
      <c r="C41" s="67">
        <f>IF($I30=1,IF(AND(COUNTIF(RFSubjects,Форма!C41)&gt;0,LEFT(Форма!C41,1)=" "),"","неверное значение"),"")</f>
      </c>
      <c r="D41" s="67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9" s="26" customFormat="1" ht="25.5" customHeight="1">
      <c r="A43" s="61" t="s">
        <v>842</v>
      </c>
      <c r="B43" s="62"/>
      <c r="C43" s="67"/>
      <c r="D43" s="67"/>
      <c r="E43" s="67"/>
      <c r="F43" s="67"/>
      <c r="G43" s="67"/>
      <c r="H43" s="67"/>
      <c r="I43" s="42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9" s="26" customFormat="1" ht="25.5" customHeight="1">
      <c r="A45" s="61" t="s">
        <v>843</v>
      </c>
      <c r="B45" s="62"/>
      <c r="C45" s="67"/>
      <c r="D45" s="67"/>
      <c r="E45" s="67"/>
      <c r="F45" s="67"/>
      <c r="G45" s="67"/>
      <c r="H45" s="67"/>
      <c r="I45" s="42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9" s="26" customFormat="1" ht="37.5" customHeight="1">
      <c r="A47" s="61" t="s">
        <v>794</v>
      </c>
      <c r="B47" s="62"/>
      <c r="C47" s="67"/>
      <c r="D47" s="67"/>
      <c r="E47" s="67"/>
      <c r="F47" s="67"/>
      <c r="G47" s="67"/>
      <c r="H47" s="67"/>
      <c r="I47" s="42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9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  <c r="I51" s="7" t="s">
        <v>796</v>
      </c>
    </row>
    <row r="52" spans="1:9" ht="60" customHeight="1">
      <c r="A52" s="23">
        <f>IF($I52=1,IF(LEN(Форма!A52)&gt;0,IF(COUNTIF(EconomicSubjectsNames,Форма!A52)&gt;1,"Совпадающее название",""),"ошибка"),"")</f>
      </c>
      <c r="B52" s="24">
        <f>IF($I52=1,IF(AND(OR(LEN(Форма!B52)=10,LEN(Форма!B52)=12),ISNUMBER(VALUE(Форма!B52))),IF(COUNTIF(EconomicSubjectsINN,Форма!B52)&gt;1,"Совпадающий ИНН",""),"ИНН должен быть числом, его длина для физического лица должна составлять 12 символов, для юридического 10"),"")</f>
      </c>
      <c r="C52" s="25"/>
      <c r="D52" s="23">
        <f>IF($I52=1,IF(COUNTIF(PropertyForm,Форма!D52)&gt;0,"","ошибка"),"")</f>
      </c>
      <c r="E52" s="23">
        <f ca="1">IF($I52=1,IF(EconomicSubjects!E4="","ошибка",IF(COUNTIF(INDIRECT(EconomicSubjects!E4),Форма!E52)&gt;0,"","ошибка")),"")</f>
      </c>
      <c r="F52" s="23"/>
      <c r="G52" s="23"/>
      <c r="H52" s="23"/>
      <c r="I52" s="13">
        <f>IF(LEN(CONCATENATE(Форма!A52,Форма!B52,Форма!C52,Форма!D52,Форма!E52,Форма!F52,Форма!G52,Форма!H52))&gt;0,1,0)</f>
        <v>0</v>
      </c>
    </row>
    <row r="53" spans="1:9" ht="60" customHeight="1">
      <c r="A53" s="23">
        <f>IF($I53=1,IF(LEN(Форма!A53)&gt;0,IF(COUNTIF(EconomicSubjectsNames,Форма!A53)&gt;1,"Совпадающее название",""),"ошибка"),"")</f>
      </c>
      <c r="B53" s="24">
        <f>IF($I53=1,IF(AND(OR(LEN(Форма!B53)=10,LEN(Форма!B53)=12),ISNUMBER(VALUE(Форма!B53))),IF(COUNTIF(EconomicSubjectsINN,Форма!B53)&gt;1,"Совпадающий ИНН",""),"ИНН должен быть числом, его длина для физического лица должна составлять 12 символов, для юридического 10"),"")</f>
      </c>
      <c r="C53" s="25"/>
      <c r="D53" s="23">
        <f>IF($I53=1,IF(COUNTIF(PropertyForm,Форма!D53)&gt;0,"","ошибка"),"")</f>
      </c>
      <c r="E53" s="23">
        <f ca="1">IF($I53=1,IF(EconomicSubjects!E5="","ошибка",IF(COUNTIF(INDIRECT(EconomicSubjects!E5),Форма!E53)&gt;0,"","ошибка")),"")</f>
      </c>
      <c r="F53" s="23"/>
      <c r="G53" s="23"/>
      <c r="H53" s="23"/>
      <c r="I53" s="13">
        <f>IF(LEN(CONCATENATE(Форма!A53,Форма!B53,Форма!C53,Форма!D53,Форма!E53,Форма!F53,Форма!G53,Форма!H53))&gt;0,1,0)</f>
        <v>0</v>
      </c>
    </row>
    <row r="54" spans="1:9" ht="60" customHeight="1">
      <c r="A54" s="23">
        <f>IF($I54=1,IF(LEN(Форма!A54)&gt;0,IF(COUNTIF(EconomicSubjectsNames,Форма!A54)&gt;1,"Совпадающее название",""),"ошибка"),"")</f>
      </c>
      <c r="B54" s="24">
        <f>IF($I54=1,IF(AND(OR(LEN(Форма!B54)=10,LEN(Форма!B54)=12),ISNUMBER(VALUE(Форма!B54))),IF(COUNTIF(EconomicSubjectsINN,Форма!B54)&gt;1,"Совпадающий ИНН",""),"ИНН должен быть числом, его длина для физического лица должна составлять 12 символов, для юридического 10"),"")</f>
      </c>
      <c r="C54" s="25"/>
      <c r="D54" s="23">
        <f>IF($I54=1,IF(COUNTIF(PropertyForm,Форма!D54)&gt;0,"","ошибка"),"")</f>
      </c>
      <c r="E54" s="23">
        <f ca="1">IF($I54=1,IF(EconomicSubjects!E6="","ошибка",IF(COUNTIF(INDIRECT(EconomicSubjects!E6),Форма!E54)&gt;0,"","ошибка")),"")</f>
      </c>
      <c r="F54" s="23"/>
      <c r="G54" s="23"/>
      <c r="H54" s="23"/>
      <c r="I54" s="13">
        <f>IF(LEN(CONCATENATE(Форма!A54,Форма!B54,Форма!C54,Форма!D54,Форма!E54,Форма!F54,Форма!G54,Форма!H54))&gt;0,1,0)</f>
        <v>0</v>
      </c>
    </row>
    <row r="55" spans="1:9" ht="60" customHeight="1">
      <c r="A55" s="23">
        <f>IF($I55=1,IF(LEN(Форма!A55)&gt;0,IF(COUNTIF(EconomicSubjectsNames,Форма!A55)&gt;1,"Совпадающее название",""),"ошибка"),"")</f>
      </c>
      <c r="B55" s="24">
        <f>IF($I55=1,IF(AND(OR(LEN(Форма!B55)=10,LEN(Форма!B55)=12),ISNUMBER(VALUE(Форма!B55))),IF(COUNTIF(EconomicSubjectsINN,Форма!B55)&gt;1,"Совпадающий ИНН",""),"ИНН должен быть числом, его длина для физического лица должна составлять 12 символов, для юридического 10"),"")</f>
      </c>
      <c r="C55" s="25"/>
      <c r="D55" s="23">
        <f>IF($I55=1,IF(COUNTIF(PropertyForm,Форма!D55)&gt;0,"","ошибка"),"")</f>
      </c>
      <c r="E55" s="23">
        <f ca="1">IF($I55=1,IF(EconomicSubjects!E7="","ошибка",IF(COUNTIF(INDIRECT(EconomicSubjects!E7),Форма!E55)&gt;0,"","ошибка")),"")</f>
      </c>
      <c r="F55" s="23"/>
      <c r="G55" s="23"/>
      <c r="H55" s="23"/>
      <c r="I55" s="13">
        <f>IF(LEN(CONCATENATE(Форма!A55,Форма!B55,Форма!C55,Форма!D55,Форма!E55,Форма!F55,Форма!G55,Форма!H55))&gt;0,1,0)</f>
        <v>0</v>
      </c>
    </row>
    <row r="56" spans="1:9" ht="60" customHeight="1">
      <c r="A56" s="23">
        <f>IF($I56=1,IF(LEN(Форма!A56)&gt;0,IF(COUNTIF(EconomicSubjectsNames,Форма!A56)&gt;1,"Совпадающее название",""),"ошибка"),"")</f>
      </c>
      <c r="B56" s="24">
        <f>IF($I56=1,IF(AND(OR(LEN(Форма!B56)=10,LEN(Форма!B56)=12),ISNUMBER(VALUE(Форма!B56))),IF(COUNTIF(EconomicSubjectsINN,Форма!B56)&gt;1,"Совпадающий ИНН",""),"ИНН должен быть числом, его длина для физического лица должна составлять 12 символов, для юридического 10"),"")</f>
      </c>
      <c r="C56" s="25"/>
      <c r="D56" s="23">
        <f>IF($I56=1,IF(COUNTIF(PropertyForm,Форма!D56)&gt;0,"","ошибка"),"")</f>
      </c>
      <c r="E56" s="23">
        <f ca="1">IF($I56=1,IF(EconomicSubjects!E8="","ошибка",IF(COUNTIF(INDIRECT(EconomicSubjects!E8),Форма!E56)&gt;0,"","ошибка")),"")</f>
      </c>
      <c r="F56" s="23"/>
      <c r="G56" s="23"/>
      <c r="H56" s="23"/>
      <c r="I56" s="13">
        <f>IF(LEN(CONCATENATE(Форма!A56,Форма!B56,Форма!C56,Форма!D56,Форма!E56,Форма!F56,Форма!G56,Форма!H56))&gt;0,1,0)</f>
        <v>0</v>
      </c>
    </row>
    <row r="57" spans="1:9" ht="60" customHeight="1">
      <c r="A57" s="23">
        <f>IF($I57=1,IF(LEN(Форма!A57)&gt;0,IF(COUNTIF(EconomicSubjectsNames,Форма!A57)&gt;1,"Совпадающее название",""),"ошибка"),"")</f>
      </c>
      <c r="B57" s="24">
        <f>IF($I57=1,IF(AND(OR(LEN(Форма!B57)=10,LEN(Форма!B57)=12),ISNUMBER(VALUE(Форма!B57))),IF(COUNTIF(EconomicSubjectsINN,Форма!B57)&gt;1,"Совпадающий ИНН",""),"ИНН должен быть числом, его длина для физического лица должна составлять 12 символов, для юридического 10"),"")</f>
      </c>
      <c r="C57" s="25"/>
      <c r="D57" s="23">
        <f>IF($I57=1,IF(COUNTIF(PropertyForm,Форма!D57)&gt;0,"","ошибка"),"")</f>
      </c>
      <c r="E57" s="23">
        <f ca="1">IF($I57=1,IF(EconomicSubjects!E9="","ошибка",IF(COUNTIF(INDIRECT(EconomicSubjects!E9),Форма!E57)&gt;0,"","ошибка")),"")</f>
      </c>
      <c r="F57" s="23"/>
      <c r="G57" s="23"/>
      <c r="H57" s="23"/>
      <c r="I57" s="13">
        <f>IF(LEN(CONCATENATE(Форма!A57,Форма!B57,Форма!C57,Форма!D57,Форма!E57,Форма!F57,Форма!G57,Форма!H57))&gt;0,1,0)</f>
        <v>0</v>
      </c>
    </row>
    <row r="58" spans="1:9" ht="60" customHeight="1">
      <c r="A58" s="23">
        <f>IF($I58=1,IF(LEN(Форма!A58)&gt;0,IF(COUNTIF(EconomicSubjectsNames,Форма!A58)&gt;1,"Совпадающее название",""),"ошибка"),"")</f>
      </c>
      <c r="B58" s="24">
        <f>IF($I58=1,IF(AND(OR(LEN(Форма!B58)=10,LEN(Форма!B58)=12),ISNUMBER(VALUE(Форма!B58))),IF(COUNTIF(EconomicSubjectsINN,Форма!B58)&gt;1,"Совпадающий ИНН",""),"ИНН должен быть числом, его длина для физического лица должна составлять 12 символов, для юридического 10"),"")</f>
      </c>
      <c r="C58" s="25"/>
      <c r="D58" s="23">
        <f>IF($I58=1,IF(COUNTIF(PropertyForm,Форма!D58)&gt;0,"","ошибка"),"")</f>
      </c>
      <c r="E58" s="23">
        <f ca="1">IF($I58=1,IF(EconomicSubjects!E10="","ошибка",IF(COUNTIF(INDIRECT(EconomicSubjects!E10),Форма!E58)&gt;0,"","ошибка")),"")</f>
      </c>
      <c r="F58" s="23"/>
      <c r="G58" s="23"/>
      <c r="H58" s="23"/>
      <c r="I58" s="13">
        <f>IF(LEN(CONCATENATE(Форма!A58,Форма!B58,Форма!C58,Форма!D58,Форма!E58,Форма!F58,Форма!G58,Форма!H58))&gt;0,1,0)</f>
        <v>0</v>
      </c>
    </row>
    <row r="59" spans="1:9" ht="60" customHeight="1">
      <c r="A59" s="23">
        <f>IF($I59=1,IF(LEN(Форма!A59)&gt;0,IF(COUNTIF(EconomicSubjectsNames,Форма!A59)&gt;1,"Совпадающее название",""),"ошибка"),"")</f>
      </c>
      <c r="B59" s="24">
        <f>IF($I59=1,IF(AND(OR(LEN(Форма!B59)=10,LEN(Форма!B59)=12),ISNUMBER(VALUE(Форма!B59))),IF(COUNTIF(EconomicSubjectsINN,Форма!B59)&gt;1,"Совпадающий ИНН",""),"ИНН должен быть числом, его длина для физического лица должна составлять 12 символов, для юридического 10"),"")</f>
      </c>
      <c r="C59" s="25"/>
      <c r="D59" s="23">
        <f>IF($I59=1,IF(COUNTIF(PropertyForm,Форма!D59)&gt;0,"","ошибка"),"")</f>
      </c>
      <c r="E59" s="23">
        <f ca="1">IF($I59=1,IF(EconomicSubjects!E11="","ошибка",IF(COUNTIF(INDIRECT(EconomicSubjects!E11),Форма!E59)&gt;0,"","ошибка")),"")</f>
      </c>
      <c r="F59" s="23"/>
      <c r="G59" s="23"/>
      <c r="H59" s="23"/>
      <c r="I59" s="13">
        <f>IF(LEN(CONCATENATE(Форма!A59,Форма!B59,Форма!C59,Форма!D59,Форма!E59,Форма!F59,Форма!G59,Форма!H59))&gt;0,1,0)</f>
        <v>0</v>
      </c>
    </row>
    <row r="60" spans="1:9" ht="60" customHeight="1">
      <c r="A60" s="23">
        <f>IF($I60=1,IF(LEN(Форма!A60)&gt;0,IF(COUNTIF(EconomicSubjectsNames,Форма!A60)&gt;1,"Совпадающее название",""),"ошибка"),"")</f>
      </c>
      <c r="B60" s="24">
        <f>IF($I60=1,IF(AND(OR(LEN(Форма!B60)=10,LEN(Форма!B60)=12),ISNUMBER(VALUE(Форма!B60))),IF(COUNTIF(EconomicSubjectsINN,Форма!B60)&gt;1,"Совпадающий ИНН",""),"ИНН должен быть числом, его длина для физического лица должна составлять 12 символов, для юридического 10"),"")</f>
      </c>
      <c r="C60" s="25"/>
      <c r="D60" s="23">
        <f>IF($I60=1,IF(COUNTIF(PropertyForm,Форма!D60)&gt;0,"","ошибка"),"")</f>
      </c>
      <c r="E60" s="23">
        <f ca="1">IF($I60=1,IF(EconomicSubjects!E12="","ошибка",IF(COUNTIF(INDIRECT(EconomicSubjects!E12),Форма!E60)&gt;0,"","ошибка")),"")</f>
      </c>
      <c r="F60" s="23"/>
      <c r="G60" s="23"/>
      <c r="H60" s="23"/>
      <c r="I60" s="13">
        <f>IF(LEN(CONCATENATE(Форма!A60,Форма!B60,Форма!C60,Форма!D60,Форма!E60,Форма!F60,Форма!G60,Форма!H60))&gt;0,1,0)</f>
        <v>0</v>
      </c>
    </row>
    <row r="61" spans="1:9" ht="60" customHeight="1">
      <c r="A61" s="23">
        <f>IF($I61=1,IF(LEN(Форма!A61)&gt;0,IF(COUNTIF(EconomicSubjectsNames,Форма!A61)&gt;1,"Совпадающее название",""),"ошибка"),"")</f>
      </c>
      <c r="B61" s="24">
        <f>IF($I61=1,IF(AND(OR(LEN(Форма!B61)=10,LEN(Форма!B61)=12),ISNUMBER(VALUE(Форма!B61))),IF(COUNTIF(EconomicSubjectsINN,Форма!B61)&gt;1,"Совпадающий ИНН",""),"ИНН должен быть числом, его длина для физического лица должна составлять 12 символов, для юридического 10"),"")</f>
      </c>
      <c r="C61" s="25"/>
      <c r="D61" s="23">
        <f>IF($I61=1,IF(COUNTIF(PropertyForm,Форма!D61)&gt;0,"","ошибка"),"")</f>
      </c>
      <c r="E61" s="23">
        <f ca="1">IF($I61=1,IF(EconomicSubjects!E13="","ошибка",IF(COUNTIF(INDIRECT(EconomicSubjects!E13),Форма!E61)&gt;0,"","ошибка")),"")</f>
      </c>
      <c r="F61" s="23"/>
      <c r="G61" s="23"/>
      <c r="H61" s="23"/>
      <c r="I61" s="13">
        <f>IF(LEN(CONCATENATE(Форма!A61,Форма!B61,Форма!C61,Форма!D61,Форма!E61,Форма!F61,Форма!G61,Форма!H61))&gt;0,1,0)</f>
        <v>0</v>
      </c>
    </row>
    <row r="62" spans="1:9" ht="60" customHeight="1">
      <c r="A62" s="23">
        <f>IF($I62=1,IF(LEN(Форма!A62)&gt;0,IF(COUNTIF(EconomicSubjectsNames,Форма!A62)&gt;1,"Совпадающее название",""),"ошибка"),"")</f>
      </c>
      <c r="B62" s="24">
        <f>IF($I62=1,IF(AND(OR(LEN(Форма!B62)=10,LEN(Форма!B62)=12),ISNUMBER(VALUE(Форма!B62))),IF(COUNTIF(EconomicSubjectsINN,Форма!B62)&gt;1,"Совпадающий ИНН",""),"ИНН должен быть числом, его длина для физического лица должна составлять 12 символов, для юридического 10"),"")</f>
      </c>
      <c r="C62" s="25"/>
      <c r="D62" s="23">
        <f>IF($I62=1,IF(COUNTIF(PropertyForm,Форма!D62)&gt;0,"","ошибка"),"")</f>
      </c>
      <c r="E62" s="23">
        <f ca="1">IF($I62=1,IF(EconomicSubjects!E14="","ошибка",IF(COUNTIF(INDIRECT(EconomicSubjects!E14),Форма!E62)&gt;0,"","ошибка")),"")</f>
      </c>
      <c r="F62" s="23"/>
      <c r="G62" s="23"/>
      <c r="H62" s="23"/>
      <c r="I62" s="13">
        <f>IF(LEN(CONCATENATE(Форма!A62,Форма!B62,Форма!C62,Форма!D62,Форма!E62,Форма!F62,Форма!G62,Форма!H62))&gt;0,1,0)</f>
        <v>0</v>
      </c>
    </row>
    <row r="63" spans="1:9" ht="60" customHeight="1">
      <c r="A63" s="23">
        <f>IF($I63=1,IF(LEN(Форма!A63)&gt;0,IF(COUNTIF(EconomicSubjectsNames,Форма!A63)&gt;1,"Совпадающее название",""),"ошибка"),"")</f>
      </c>
      <c r="B63" s="24">
        <f>IF($I63=1,IF(AND(OR(LEN(Форма!B63)=10,LEN(Форма!B63)=12),ISNUMBER(VALUE(Форма!B63))),IF(COUNTIF(EconomicSubjectsINN,Форма!B63)&gt;1,"Совпадающий ИНН",""),"ИНН должен быть числом, его длина для физического лица должна составлять 12 символов, для юридического 10"),"")</f>
      </c>
      <c r="C63" s="25"/>
      <c r="D63" s="23">
        <f>IF($I63=1,IF(COUNTIF(PropertyForm,Форма!D63)&gt;0,"","ошибка"),"")</f>
      </c>
      <c r="E63" s="23">
        <f ca="1">IF($I63=1,IF(EconomicSubjects!E15="","ошибка",IF(COUNTIF(INDIRECT(EconomicSubjects!E15),Форма!E63)&gt;0,"","ошибка")),"")</f>
      </c>
      <c r="F63" s="23"/>
      <c r="G63" s="23"/>
      <c r="H63" s="23"/>
      <c r="I63" s="13">
        <f>IF(LEN(CONCATENATE(Форма!A63,Форма!B63,Форма!C63,Форма!D63,Форма!E63,Форма!F63,Форма!G63,Форма!H63))&gt;0,1,0)</f>
        <v>0</v>
      </c>
    </row>
    <row r="64" spans="1:9" ht="60" customHeight="1">
      <c r="A64" s="23">
        <f>IF($I64=1,IF(LEN(Форма!A64)&gt;0,IF(COUNTIF(EconomicSubjectsNames,Форма!A64)&gt;1,"Совпадающее название",""),"ошибка"),"")</f>
      </c>
      <c r="B64" s="24">
        <f>IF($I64=1,IF(AND(OR(LEN(Форма!B64)=10,LEN(Форма!B64)=12),ISNUMBER(VALUE(Форма!B64))),IF(COUNTIF(EconomicSubjectsINN,Форма!B64)&gt;1,"Совпадающий ИНН",""),"ИНН должен быть числом, его длина для физического лица должна составлять 12 символов, для юридического 10"),"")</f>
      </c>
      <c r="C64" s="25"/>
      <c r="D64" s="23">
        <f>IF($I64=1,IF(COUNTIF(PropertyForm,Форма!D64)&gt;0,"","ошибка"),"")</f>
      </c>
      <c r="E64" s="23">
        <f ca="1">IF($I64=1,IF(EconomicSubjects!E16="","ошибка",IF(COUNTIF(INDIRECT(EconomicSubjects!E16),Форма!E64)&gt;0,"","ошибка")),"")</f>
      </c>
      <c r="F64" s="23"/>
      <c r="G64" s="23"/>
      <c r="H64" s="23"/>
      <c r="I64" s="13">
        <f>IF(LEN(CONCATENATE(Форма!A64,Форма!B64,Форма!C64,Форма!D64,Форма!E64,Форма!F64,Форма!G64,Форма!H64))&gt;0,1,0)</f>
        <v>0</v>
      </c>
    </row>
    <row r="65" spans="1:9" ht="60" customHeight="1">
      <c r="A65" s="23">
        <f>IF($I65=1,IF(LEN(Форма!A65)&gt;0,IF(COUNTIF(EconomicSubjectsNames,Форма!A65)&gt;1,"Совпадающее название",""),"ошибка"),"")</f>
      </c>
      <c r="B65" s="24">
        <f>IF($I65=1,IF(AND(OR(LEN(Форма!B65)=10,LEN(Форма!B65)=12),ISNUMBER(VALUE(Форма!B65))),IF(COUNTIF(EconomicSubjectsINN,Форма!B65)&gt;1,"Совпадающий ИНН",""),"ИНН должен быть числом, его длина для физического лица должна составлять 12 символов, для юридического 10"),"")</f>
      </c>
      <c r="C65" s="25"/>
      <c r="D65" s="23">
        <f>IF($I65=1,IF(COUNTIF(PropertyForm,Форма!D65)&gt;0,"","ошибка"),"")</f>
      </c>
      <c r="E65" s="23">
        <f ca="1">IF($I65=1,IF(EconomicSubjects!E17="","ошибка",IF(COUNTIF(INDIRECT(EconomicSubjects!E17),Форма!E65)&gt;0,"","ошибка")),"")</f>
      </c>
      <c r="F65" s="23"/>
      <c r="G65" s="23"/>
      <c r="H65" s="23"/>
      <c r="I65" s="13">
        <f>IF(LEN(CONCATENATE(Форма!A65,Форма!B65,Форма!C65,Форма!D65,Форма!E65,Форма!F65,Форма!G65,Форма!H65))&gt;0,1,0)</f>
        <v>0</v>
      </c>
    </row>
    <row r="66" spans="1:9" ht="60" customHeight="1">
      <c r="A66" s="23">
        <f>IF($I66=1,IF(LEN(Форма!A66)&gt;0,IF(COUNTIF(EconomicSubjectsNames,Форма!A66)&gt;1,"Совпадающее название",""),"ошибка"),"")</f>
      </c>
      <c r="B66" s="24">
        <f>IF($I66=1,IF(AND(OR(LEN(Форма!B66)=10,LEN(Форма!B66)=12),ISNUMBER(VALUE(Форма!B66))),IF(COUNTIF(EconomicSubjectsINN,Форма!B66)&gt;1,"Совпадающий ИНН",""),"ИНН должен быть числом, его длина для физического лица должна составлять 12 символов, для юридического 10"),"")</f>
      </c>
      <c r="C66" s="25"/>
      <c r="D66" s="23">
        <f>IF($I66=1,IF(COUNTIF(PropertyForm,Форма!D66)&gt;0,"","ошибка"),"")</f>
      </c>
      <c r="E66" s="23">
        <f ca="1">IF($I66=1,IF(EconomicSubjects!E18="","ошибка",IF(COUNTIF(INDIRECT(EconomicSubjects!E18),Форма!E66)&gt;0,"","ошибка")),"")</f>
      </c>
      <c r="F66" s="23"/>
      <c r="G66" s="23"/>
      <c r="H66" s="23"/>
      <c r="I66" s="13">
        <f>IF(LEN(CONCATENATE(Форма!A66,Форма!B66,Форма!C66,Форма!D66,Форма!E66,Форма!F66,Форма!G66,Форма!H66))&gt;0,1,0)</f>
        <v>0</v>
      </c>
    </row>
    <row r="67" spans="1:9" ht="60" customHeight="1">
      <c r="A67" s="23">
        <f>IF($I67=1,IF(LEN(Форма!A67)&gt;0,IF(COUNTIF(EconomicSubjectsNames,Форма!A67)&gt;1,"Совпадающее название",""),"ошибка"),"")</f>
      </c>
      <c r="B67" s="24">
        <f>IF($I67=1,IF(AND(OR(LEN(Форма!B67)=10,LEN(Форма!B67)=12),ISNUMBER(VALUE(Форма!B67))),IF(COUNTIF(EconomicSubjectsINN,Форма!B67)&gt;1,"Совпадающий ИНН",""),"ИНН должен быть числом, его длина для физического лица должна составлять 12 символов, для юридического 10"),"")</f>
      </c>
      <c r="C67" s="25"/>
      <c r="D67" s="23">
        <f>IF($I67=1,IF(COUNTIF(PropertyForm,Форма!D67)&gt;0,"","ошибка"),"")</f>
      </c>
      <c r="E67" s="23">
        <f ca="1">IF($I67=1,IF(EconomicSubjects!E19="","ошибка",IF(COUNTIF(INDIRECT(EconomicSubjects!E19),Форма!E67)&gt;0,"","ошибка")),"")</f>
      </c>
      <c r="F67" s="23"/>
      <c r="G67" s="23"/>
      <c r="H67" s="23"/>
      <c r="I67" s="13">
        <f>IF(LEN(CONCATENATE(Форма!A67,Форма!B67,Форма!C67,Форма!D67,Форма!E67,Форма!F67,Форма!G67,Форма!H67))&gt;0,1,0)</f>
        <v>0</v>
      </c>
    </row>
    <row r="68" spans="1:9" ht="60" customHeight="1">
      <c r="A68" s="23">
        <f>IF($I68=1,IF(LEN(Форма!A68)&gt;0,IF(COUNTIF(EconomicSubjectsNames,Форма!A68)&gt;1,"Совпадающее название",""),"ошибка"),"")</f>
      </c>
      <c r="B68" s="24">
        <f>IF($I68=1,IF(AND(OR(LEN(Форма!B68)=10,LEN(Форма!B68)=12),ISNUMBER(VALUE(Форма!B68))),IF(COUNTIF(EconomicSubjectsINN,Форма!B68)&gt;1,"Совпадающий ИНН",""),"ИНН должен быть числом, его длина для физического лица должна составлять 12 символов, для юридического 10"),"")</f>
      </c>
      <c r="C68" s="25"/>
      <c r="D68" s="23">
        <f>IF($I68=1,IF(COUNTIF(PropertyForm,Форма!D68)&gt;0,"","ошибка"),"")</f>
      </c>
      <c r="E68" s="23">
        <f ca="1">IF($I68=1,IF(EconomicSubjects!E20="","ошибка",IF(COUNTIF(INDIRECT(EconomicSubjects!E20),Форма!E68)&gt;0,"","ошибка")),"")</f>
      </c>
      <c r="F68" s="23"/>
      <c r="G68" s="23"/>
      <c r="H68" s="23"/>
      <c r="I68" s="13">
        <f>IF(LEN(CONCATENATE(Форма!A68,Форма!B68,Форма!C68,Форма!D68,Форма!E68,Форма!F68,Форма!G68,Форма!H68))&gt;0,1,0)</f>
        <v>0</v>
      </c>
    </row>
    <row r="69" spans="1:9" ht="60" customHeight="1">
      <c r="A69" s="23">
        <f>IF($I69=1,IF(LEN(Форма!A69)&gt;0,IF(COUNTIF(EconomicSubjectsNames,Форма!A69)&gt;1,"Совпадающее название",""),"ошибка"),"")</f>
      </c>
      <c r="B69" s="24">
        <f>IF($I69=1,IF(AND(OR(LEN(Форма!B69)=10,LEN(Форма!B69)=12),ISNUMBER(VALUE(Форма!B69))),IF(COUNTIF(EconomicSubjectsINN,Форма!B69)&gt;1,"Совпадающий ИНН",""),"ИНН должен быть числом, его длина для физического лица должна составлять 12 символов, для юридического 10"),"")</f>
      </c>
      <c r="C69" s="25"/>
      <c r="D69" s="23">
        <f>IF($I69=1,IF(COUNTIF(PropertyForm,Форма!D69)&gt;0,"","ошибка"),"")</f>
      </c>
      <c r="E69" s="23">
        <f ca="1">IF($I69=1,IF(EconomicSubjects!E21="","ошибка",IF(COUNTIF(INDIRECT(EconomicSubjects!E21),Форма!E69)&gt;0,"","ошибка")),"")</f>
      </c>
      <c r="F69" s="23"/>
      <c r="G69" s="23"/>
      <c r="H69" s="23"/>
      <c r="I69" s="13">
        <f>IF(LEN(CONCATENATE(Форма!A69,Форма!B69,Форма!C69,Форма!D69,Форма!E69,Форма!F69,Форма!G69,Форма!H69))&gt;0,1,0)</f>
        <v>0</v>
      </c>
    </row>
    <row r="70" spans="1:9" ht="60" customHeight="1">
      <c r="A70" s="23">
        <f>IF($I70=1,IF(LEN(Форма!A70)&gt;0,IF(COUNTIF(EconomicSubjectsNames,Форма!A70)&gt;1,"Совпадающее название",""),"ошибка"),"")</f>
      </c>
      <c r="B70" s="24">
        <f>IF($I70=1,IF(AND(OR(LEN(Форма!B70)=10,LEN(Форма!B70)=12),ISNUMBER(VALUE(Форма!B70))),IF(COUNTIF(EconomicSubjectsINN,Форма!B70)&gt;1,"Совпадающий ИНН",""),"ИНН должен быть числом, его длина для физического лица должна составлять 12 символов, для юридического 10"),"")</f>
      </c>
      <c r="C70" s="25"/>
      <c r="D70" s="23">
        <f>IF($I70=1,IF(COUNTIF(PropertyForm,Форма!D70)&gt;0,"","ошибка"),"")</f>
      </c>
      <c r="E70" s="23">
        <f ca="1">IF($I70=1,IF(EconomicSubjects!E22="","ошибка",IF(COUNTIF(INDIRECT(EconomicSubjects!E22),Форма!E70)&gt;0,"","ошибка")),"")</f>
      </c>
      <c r="F70" s="23"/>
      <c r="G70" s="23"/>
      <c r="H70" s="23"/>
      <c r="I70" s="13">
        <f>IF(LEN(CONCATENATE(Форма!A70,Форма!B70,Форма!C70,Форма!D70,Форма!E70,Форма!F70,Форма!G70,Форма!H70))&gt;0,1,0)</f>
        <v>0</v>
      </c>
    </row>
    <row r="71" spans="1:9" ht="60" customHeight="1">
      <c r="A71" s="23">
        <f>IF($I71=1,IF(LEN(Форма!A71)&gt;0,IF(COUNTIF(EconomicSubjectsNames,Форма!A71)&gt;1,"Совпадающее название",""),"ошибка"),"")</f>
      </c>
      <c r="B71" s="24">
        <f>IF($I71=1,IF(AND(OR(LEN(Форма!B71)=10,LEN(Форма!B71)=12),ISNUMBER(VALUE(Форма!B71))),IF(COUNTIF(EconomicSubjectsINN,Форма!B71)&gt;1,"Совпадающий ИНН",""),"ИНН должен быть числом, его длина для физического лица должна составлять 12 символов, для юридического 10"),"")</f>
      </c>
      <c r="C71" s="25"/>
      <c r="D71" s="23">
        <f>IF($I71=1,IF(COUNTIF(PropertyForm,Форма!D71)&gt;0,"","ошибка"),"")</f>
      </c>
      <c r="E71" s="23">
        <f ca="1">IF($I71=1,IF(EconomicSubjects!E23="","ошибка",IF(COUNTIF(INDIRECT(EconomicSubjects!E23),Форма!E71)&gt;0,"","ошибка")),"")</f>
      </c>
      <c r="F71" s="23"/>
      <c r="G71" s="23"/>
      <c r="H71" s="23"/>
      <c r="I71" s="13">
        <f>IF(LEN(CONCATENATE(Форма!A71,Форма!B71,Форма!C71,Форма!D71,Форма!E71,Форма!F71,Форма!G71,Форма!H71))&gt;0,1,0)</f>
        <v>0</v>
      </c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5" t="s">
        <v>848</v>
      </c>
      <c r="B75" s="57"/>
      <c r="C75" s="55" t="s">
        <v>849</v>
      </c>
      <c r="D75" s="56"/>
      <c r="E75" s="51" t="s">
        <v>850</v>
      </c>
      <c r="F75" s="7" t="s">
        <v>851</v>
      </c>
      <c r="G75" s="7" t="s">
        <v>851</v>
      </c>
    </row>
    <row r="76" spans="1:10" ht="12.75" customHeight="1">
      <c r="A76" s="55"/>
      <c r="B76" s="57"/>
      <c r="C76" s="55"/>
      <c r="D76" s="56"/>
      <c r="E76" s="52"/>
      <c r="F76" s="14">
        <f>IF(COUNTIF(Years,Форма!F76)&gt;0,"","ошибка")</f>
      </c>
      <c r="G76" s="14">
        <f>IF(OR(AND(COUNTIF(Years,Форма!G76)&gt;0,Форма!F76&lt;&gt;Форма!G76),Форма!G76=""),"","ошибка")</f>
      </c>
      <c r="I76" s="13" t="s">
        <v>796</v>
      </c>
      <c r="J76" s="13" t="s">
        <v>852</v>
      </c>
    </row>
    <row r="77" spans="1:10" ht="25.5" customHeight="1">
      <c r="A77" s="66">
        <f>IF($I77=1,IF(AND(COUNTIF(EconomicSubjects,Форма!A77)&gt;0,Форма!A77&lt;&gt;""),IF(COUNTIF(ESAndMO,J77)&gt;1,"Совпадающая комбинация ХС и МО",""),"ошибка"),"")</f>
      </c>
      <c r="B77" s="66"/>
      <c r="C77" s="66">
        <f ca="1">IF($I77=1,IF(MORangeName="","ошибка",IF(AND(LEFT(Форма!C77,1)=" ",COUNTIF(INDIRECT(MORangeName),Форма!C77)&gt;0),IF(COUNTIF(ESAndMO,J77)&gt;1,"Совпадающая комбинация ХС и МО",""),"ошибка")),"")</f>
      </c>
      <c r="D77" s="56"/>
      <c r="E77" s="45">
        <f>IF($I77=1,IF(AND(ISNUMBER(Форма!E77),Форма!E77&gt;0),"","ошибка"),"")</f>
      </c>
      <c r="F77" s="15">
        <f>IF($I77=1,IF(AND(ISNUMBER(Форма!F77),Форма!F77&gt;0),"","ошибка"),"")</f>
      </c>
      <c r="G77" s="15">
        <f>IF($I77=1,IF(OR(AND(Форма!G$76="",Форма!G77=""),AND(Форма!G$76&lt;&gt;"",ISNUMBER(Форма!F77),Форма!G77&gt;0)),"","ошибка"),"")</f>
      </c>
      <c r="I77" s="13">
        <f>IF(LEN(CONCATENATE(Форма!A77,Форма!C77,Форма!E77,Форма!F77,Форма!G77))&gt;0,1,0)</f>
        <v>0</v>
      </c>
      <c r="J77" s="13">
        <f>SUBSTITUTE(SUBSTITUTE(SUBSTITUTE(SUBSTITUTE(SUBSTITUTE(SUBSTITUTE(SUBSTITUTE(CONCATENATE(Форма!A77,Форма!C77)," ","_"),"*","_"),"?","_"),"&lt;","_"),"&gt;","_"),"=","_"),"!","_")</f>
      </c>
    </row>
    <row r="78" spans="1:10" ht="25.5" customHeight="1">
      <c r="A78" s="66">
        <f>IF($I78=1,IF(AND(COUNTIF(EconomicSubjects,Форма!A78)&gt;0,Форма!A78&lt;&gt;""),IF(COUNTIF(ESAndMO,J78)&gt;1,"Совпадающая комбинация ХС и МО",""),"ошибка"),"")</f>
      </c>
      <c r="B78" s="66"/>
      <c r="C78" s="66">
        <f ca="1">IF($I78=1,IF(MORangeName="","ошибка",IF(AND(LEFT(Форма!C78,1)=" ",COUNTIF(INDIRECT(MORangeName),Форма!C78)&gt;0),IF(COUNTIF(ESAndMO,J78)&gt;1,"Совпадающая комбинация ХС и МО",""),"ошибка")),"")</f>
      </c>
      <c r="D78" s="56"/>
      <c r="E78" s="45">
        <f>IF($I78=1,IF(AND(ISNUMBER(Форма!E78),Форма!E78&gt;0),"","ошибка"),"")</f>
      </c>
      <c r="F78" s="44">
        <f>IF($I78=1,IF(AND(ISNUMBER(Форма!F78),Форма!F78&gt;0),"","ошибка"),"")</f>
      </c>
      <c r="G78" s="44">
        <f>IF($I78=1,IF(OR(AND(Форма!G$76="",Форма!G78=""),AND(Форма!G$76&lt;&gt;"",ISNUMBER(Форма!F78),Форма!G78&gt;0)),"","ошибка"),"")</f>
      </c>
      <c r="I78" s="13">
        <f>IF(LEN(CONCATENATE(Форма!A78,Форма!C78,Форма!E78,Форма!F78,Форма!G78))&gt;0,1,0)</f>
        <v>0</v>
      </c>
      <c r="J78" s="13">
        <f>SUBSTITUTE(SUBSTITUTE(SUBSTITUTE(SUBSTITUTE(SUBSTITUTE(SUBSTITUTE(SUBSTITUTE(CONCATENATE(Форма!A78,Форма!C78)," ","_"),"*","_"),"?","_"),"&lt;","_"),"&gt;","_"),"=","_"),"!","_")</f>
      </c>
    </row>
    <row r="79" spans="1:10" ht="25.5" customHeight="1">
      <c r="A79" s="66">
        <f>IF($I79=1,IF(AND(COUNTIF(EconomicSubjects,Форма!A79)&gt;0,Форма!A79&lt;&gt;""),IF(COUNTIF(ESAndMO,J79)&gt;1,"Совпадающая комбинация ХС и МО",""),"ошибка"),"")</f>
      </c>
      <c r="B79" s="66"/>
      <c r="C79" s="66">
        <f ca="1">IF($I79=1,IF(MORangeName="","ошибка",IF(AND(LEFT(Форма!C79,1)=" ",COUNTIF(INDIRECT(MORangeName),Форма!C79)&gt;0),IF(COUNTIF(ESAndMO,J79)&gt;1,"Совпадающая комбинация ХС и МО",""),"ошибка")),"")</f>
      </c>
      <c r="D79" s="56"/>
      <c r="E79" s="45">
        <f>IF($I79=1,IF(AND(ISNUMBER(Форма!E79),Форма!E79&gt;0),"","ошибка"),"")</f>
      </c>
      <c r="F79" s="15">
        <f>IF($I79=1,IF(AND(ISNUMBER(Форма!F79),Форма!F79&gt;0),"","ошибка"),"")</f>
      </c>
      <c r="G79" s="15">
        <f>IF($I79=1,IF(OR(AND(Форма!G$76="",Форма!G79=""),AND(Форма!G$76&lt;&gt;"",ISNUMBER(Форма!F79),Форма!G79&gt;0)),"","ошибка"),"")</f>
      </c>
      <c r="I79" s="13">
        <f>IF(LEN(CONCATENATE(Форма!A79,Форма!C79,Форма!E79,Форма!F79,Форма!G79))&gt;0,1,0)</f>
        <v>0</v>
      </c>
      <c r="J79" s="13">
        <f>SUBSTITUTE(SUBSTITUTE(SUBSTITUTE(SUBSTITUTE(SUBSTITUTE(SUBSTITUTE(SUBSTITUTE(CONCATENATE(Форма!A79,Форма!C79)," ","_"),"*","_"),"?","_"),"&lt;","_"),"&gt;","_"),"=","_"),"!","_")</f>
      </c>
    </row>
    <row r="80" spans="1:10" ht="25.5" customHeight="1">
      <c r="A80" s="66">
        <f>IF($I80=1,IF(AND(COUNTIF(EconomicSubjects,Форма!A80)&gt;0,Форма!A80&lt;&gt;""),IF(COUNTIF(ESAndMO,J80)&gt;1,"Совпадающая комбинация ХС и МО",""),"ошибка"),"")</f>
      </c>
      <c r="B80" s="66"/>
      <c r="C80" s="66">
        <f ca="1">IF($I80=1,IF(MORangeName="","ошибка",IF(AND(LEFT(Форма!C80,1)=" ",COUNTIF(INDIRECT(MORangeName),Форма!C80)&gt;0),IF(COUNTIF(ESAndMO,J80)&gt;1,"Совпадающая комбинация ХС и МО",""),"ошибка")),"")</f>
      </c>
      <c r="D80" s="56"/>
      <c r="E80" s="45">
        <f>IF($I80=1,IF(AND(ISNUMBER(Форма!E80),Форма!E80&gt;0),"","ошибка"),"")</f>
      </c>
      <c r="F80" s="15">
        <f>IF($I80=1,IF(AND(ISNUMBER(Форма!F80),Форма!F80&gt;0),"","ошибка"),"")</f>
      </c>
      <c r="G80" s="15">
        <f>IF($I80=1,IF(OR(AND(Форма!G$76="",Форма!G80=""),AND(Форма!G$76&lt;&gt;"",ISNUMBER(Форма!F80),Форма!G80&gt;0)),"","ошибка"),"")</f>
      </c>
      <c r="I80" s="13">
        <f>IF(LEN(CONCATENATE(Форма!A80,Форма!C80,Форма!E80,Форма!F80,Форма!G80))&gt;0,1,0)</f>
        <v>0</v>
      </c>
      <c r="J80" s="13">
        <f>SUBSTITUTE(SUBSTITUTE(SUBSTITUTE(SUBSTITUTE(SUBSTITUTE(SUBSTITUTE(SUBSTITUTE(CONCATENATE(Форма!A80,Форма!C80)," ","_"),"*","_"),"?","_"),"&lt;","_"),"&gt;","_"),"=","_"),"!","_")</f>
      </c>
    </row>
    <row r="81" spans="1:10" ht="25.5" customHeight="1">
      <c r="A81" s="66">
        <f>IF($I81=1,IF(AND(COUNTIF(EconomicSubjects,Форма!A81)&gt;0,Форма!A81&lt;&gt;""),IF(COUNTIF(ESAndMO,J81)&gt;1,"Совпадающая комбинация ХС и МО",""),"ошибка"),"")</f>
      </c>
      <c r="B81" s="66"/>
      <c r="C81" s="66">
        <f ca="1">IF($I81=1,IF(MORangeName="","ошибка",IF(AND(LEFT(Форма!C81,1)=" ",COUNTIF(INDIRECT(MORangeName),Форма!C81)&gt;0),IF(COUNTIF(ESAndMO,J81)&gt;1,"Совпадающая комбинация ХС и МО",""),"ошибка")),"")</f>
      </c>
      <c r="D81" s="56"/>
      <c r="E81" s="45">
        <f>IF($I81=1,IF(AND(ISNUMBER(Форма!E81),Форма!E81&gt;0),"","ошибка"),"")</f>
      </c>
      <c r="F81" s="15">
        <f>IF($I81=1,IF(AND(ISNUMBER(Форма!F81),Форма!F81&gt;0),"","ошибка"),"")</f>
      </c>
      <c r="G81" s="15">
        <f>IF($I81=1,IF(OR(AND(Форма!G$76="",Форма!G81=""),AND(Форма!G$76&lt;&gt;"",ISNUMBER(Форма!F81),Форма!G81&gt;0)),"","ошибка"),"")</f>
      </c>
      <c r="I81" s="13">
        <f>IF(LEN(CONCATENATE(Форма!A81,Форма!C81,Форма!E81,Форма!F81,Форма!G81))&gt;0,1,0)</f>
        <v>0</v>
      </c>
      <c r="J81" s="13">
        <f>SUBSTITUTE(SUBSTITUTE(SUBSTITUTE(SUBSTITUTE(SUBSTITUTE(SUBSTITUTE(SUBSTITUTE(CONCATENATE(Форма!A81,Форма!C81)," ","_"),"*","_"),"?","_"),"&lt;","_"),"&gt;","_"),"=","_"),"!","_")</f>
      </c>
    </row>
    <row r="82" spans="1:10" ht="25.5" customHeight="1">
      <c r="A82" s="66">
        <f>IF($I82=1,IF(AND(COUNTIF(EconomicSubjects,Форма!A82)&gt;0,Форма!A82&lt;&gt;""),IF(COUNTIF(ESAndMO,J82)&gt;1,"Совпадающая комбинация ХС и МО",""),"ошибка"),"")</f>
      </c>
      <c r="B82" s="66"/>
      <c r="C82" s="66">
        <f ca="1">IF($I82=1,IF(MORangeName="","ошибка",IF(AND(LEFT(Форма!C82,1)=" ",COUNTIF(INDIRECT(MORangeName),Форма!C82)&gt;0),IF(COUNTIF(ESAndMO,J82)&gt;1,"Совпадающая комбинация ХС и МО",""),"ошибка")),"")</f>
      </c>
      <c r="D82" s="56"/>
      <c r="E82" s="45">
        <f>IF($I82=1,IF(AND(ISNUMBER(Форма!E82),Форма!E82&gt;0),"","ошибка"),"")</f>
      </c>
      <c r="F82" s="15">
        <f>IF($I82=1,IF(AND(ISNUMBER(Форма!F82),Форма!F82&gt;0),"","ошибка"),"")</f>
      </c>
      <c r="G82" s="15">
        <f>IF($I82=1,IF(OR(AND(Форма!G$76="",Форма!G82=""),AND(Форма!G$76&lt;&gt;"",ISNUMBER(Форма!F82),Форма!G82&gt;0)),"","ошибка"),"")</f>
      </c>
      <c r="I82" s="13">
        <f>IF(LEN(CONCATENATE(Форма!A82,Форма!C82,Форма!E82,Форма!F82,Форма!G82))&gt;0,1,0)</f>
        <v>0</v>
      </c>
      <c r="J82" s="13">
        <f>SUBSTITUTE(SUBSTITUTE(SUBSTITUTE(SUBSTITUTE(SUBSTITUTE(SUBSTITUTE(SUBSTITUTE(CONCATENATE(Форма!A82,Форма!C82)," ","_"),"*","_"),"?","_"),"&lt;","_"),"&gt;","_"),"=","_"),"!","_")</f>
      </c>
    </row>
    <row r="83" spans="1:10" ht="25.5" customHeight="1">
      <c r="A83" s="66">
        <f>IF($I83=1,IF(AND(COUNTIF(EconomicSubjects,Форма!A83)&gt;0,Форма!A83&lt;&gt;""),IF(COUNTIF(ESAndMO,J83)&gt;1,"Совпадающая комбинация ХС и МО",""),"ошибка"),"")</f>
      </c>
      <c r="B83" s="66"/>
      <c r="C83" s="66">
        <f ca="1">IF($I83=1,IF(MORangeName="","ошибка",IF(AND(LEFT(Форма!C83,1)=" ",COUNTIF(INDIRECT(MORangeName),Форма!C83)&gt;0),IF(COUNTIF(ESAndMO,J83)&gt;1,"Совпадающая комбинация ХС и МО",""),"ошибка")),"")</f>
      </c>
      <c r="D83" s="56"/>
      <c r="E83" s="45">
        <f>IF($I83=1,IF(AND(ISNUMBER(Форма!E83),Форма!E83&gt;0),"","ошибка"),"")</f>
      </c>
      <c r="F83" s="15">
        <f>IF($I83=1,IF(AND(ISNUMBER(Форма!F83),Форма!F83&gt;0),"","ошибка"),"")</f>
      </c>
      <c r="G83" s="15">
        <f>IF($I83=1,IF(OR(AND(Форма!G$76="",Форма!G83=""),AND(Форма!G$76&lt;&gt;"",ISNUMBER(Форма!F83),Форма!G83&gt;0)),"","ошибка"),"")</f>
      </c>
      <c r="I83" s="13">
        <f>IF(LEN(CONCATENATE(Форма!A83,Форма!C83,Форма!E83,Форма!F83,Форма!G83))&gt;0,1,0)</f>
        <v>0</v>
      </c>
      <c r="J83" s="13">
        <f>SUBSTITUTE(SUBSTITUTE(SUBSTITUTE(SUBSTITUTE(SUBSTITUTE(SUBSTITUTE(SUBSTITUTE(CONCATENATE(Форма!A83,Форма!C83)," ","_"),"*","_"),"?","_"),"&lt;","_"),"&gt;","_"),"=","_"),"!","_")</f>
      </c>
    </row>
    <row r="84" spans="1:10" ht="25.5" customHeight="1">
      <c r="A84" s="66">
        <f>IF($I84=1,IF(AND(COUNTIF(EconomicSubjects,Форма!A84)&gt;0,Форма!A84&lt;&gt;""),IF(COUNTIF(ESAndMO,J84)&gt;1,"Совпадающая комбинация ХС и МО",""),"ошибка"),"")</f>
      </c>
      <c r="B84" s="66"/>
      <c r="C84" s="66">
        <f ca="1">IF($I84=1,IF(MORangeName="","ошибка",IF(AND(LEFT(Форма!C84,1)=" ",COUNTIF(INDIRECT(MORangeName),Форма!C84)&gt;0),IF(COUNTIF(ESAndMO,J84)&gt;1,"Совпадающая комбинация ХС и МО",""),"ошибка")),"")</f>
      </c>
      <c r="D84" s="56"/>
      <c r="E84" s="45">
        <f>IF($I84=1,IF(AND(ISNUMBER(Форма!E84),Форма!E84&gt;0),"","ошибка"),"")</f>
      </c>
      <c r="F84" s="15">
        <f>IF($I84=1,IF(AND(ISNUMBER(Форма!F84),Форма!F84&gt;0),"","ошибка"),"")</f>
      </c>
      <c r="G84" s="15">
        <f>IF($I84=1,IF(OR(AND(Форма!G$76="",Форма!G84=""),AND(Форма!G$76&lt;&gt;"",ISNUMBER(Форма!F84),Форма!G84&gt;0)),"","ошибка"),"")</f>
      </c>
      <c r="I84" s="13">
        <f>IF(LEN(CONCATENATE(Форма!A84,Форма!C84,Форма!E84,Форма!F84,Форма!G84))&gt;0,1,0)</f>
        <v>0</v>
      </c>
      <c r="J84" s="13">
        <f>SUBSTITUTE(SUBSTITUTE(SUBSTITUTE(SUBSTITUTE(SUBSTITUTE(SUBSTITUTE(SUBSTITUTE(CONCATENATE(Форма!A84,Форма!C84)," ","_"),"*","_"),"?","_"),"&lt;","_"),"&gt;","_"),"=","_"),"!","_")</f>
      </c>
    </row>
    <row r="85" spans="1:10" ht="25.5" customHeight="1">
      <c r="A85" s="66">
        <f>IF($I85=1,IF(AND(COUNTIF(EconomicSubjects,Форма!A85)&gt;0,Форма!A85&lt;&gt;""),IF(COUNTIF(ESAndMO,J85)&gt;1,"Совпадающая комбинация ХС и МО",""),"ошибка"),"")</f>
      </c>
      <c r="B85" s="66"/>
      <c r="C85" s="66">
        <f ca="1">IF($I85=1,IF(MORangeName="","ошибка",IF(AND(LEFT(Форма!C85,1)=" ",COUNTIF(INDIRECT(MORangeName),Форма!C85)&gt;0),IF(COUNTIF(ESAndMO,J85)&gt;1,"Совпадающая комбинация ХС и МО",""),"ошибка")),"")</f>
      </c>
      <c r="D85" s="56"/>
      <c r="E85" s="45">
        <f>IF($I85=1,IF(AND(ISNUMBER(Форма!E85),Форма!E85&gt;0),"","ошибка"),"")</f>
      </c>
      <c r="F85" s="15">
        <f>IF($I85=1,IF(AND(ISNUMBER(Форма!F85),Форма!F85&gt;0),"","ошибка"),"")</f>
      </c>
      <c r="G85" s="15">
        <f>IF($I85=1,IF(OR(AND(Форма!G$76="",Форма!G85=""),AND(Форма!G$76&lt;&gt;"",ISNUMBER(Форма!F85),Форма!G85&gt;0)),"","ошибка"),"")</f>
      </c>
      <c r="I85" s="13">
        <f>IF(LEN(CONCATENATE(Форма!A85,Форма!C85,Форма!E85,Форма!F85,Форма!G85))&gt;0,1,0)</f>
        <v>0</v>
      </c>
      <c r="J85" s="13">
        <f>SUBSTITUTE(SUBSTITUTE(SUBSTITUTE(SUBSTITUTE(SUBSTITUTE(SUBSTITUTE(SUBSTITUTE(CONCATENATE(Форма!A85,Форма!C85)," ","_"),"*","_"),"?","_"),"&lt;","_"),"&gt;","_"),"=","_"),"!","_")</f>
      </c>
    </row>
    <row r="86" spans="1:10" ht="25.5" customHeight="1">
      <c r="A86" s="66">
        <f>IF($I86=1,IF(AND(COUNTIF(EconomicSubjects,Форма!A86)&gt;0,Форма!A86&lt;&gt;""),IF(COUNTIF(ESAndMO,J86)&gt;1,"Совпадающая комбинация ХС и МО",""),"ошибка"),"")</f>
      </c>
      <c r="B86" s="66"/>
      <c r="C86" s="66">
        <f ca="1">IF($I86=1,IF(MORangeName="","ошибка",IF(AND(LEFT(Форма!C86,1)=" ",COUNTIF(INDIRECT(MORangeName),Форма!C86)&gt;0),IF(COUNTIF(ESAndMO,J86)&gt;1,"Совпадающая комбинация ХС и МО",""),"ошибка")),"")</f>
      </c>
      <c r="D86" s="56"/>
      <c r="E86" s="45">
        <f>IF($I86=1,IF(AND(ISNUMBER(Форма!E86),Форма!E86&gt;0),"","ошибка"),"")</f>
      </c>
      <c r="F86" s="15">
        <f>IF($I86=1,IF(AND(ISNUMBER(Форма!F86),Форма!F86&gt;0),"","ошибка"),"")</f>
      </c>
      <c r="G86" s="15">
        <f>IF($I86=1,IF(OR(AND(Форма!G$76="",Форма!G86=""),AND(Форма!G$76&lt;&gt;"",ISNUMBER(Форма!F86),Форма!G86&gt;0)),"","ошибка"),"")</f>
      </c>
      <c r="I86" s="13">
        <f>IF(LEN(CONCATENATE(Форма!A86,Форма!C86,Форма!E86,Форма!F86,Форма!G86))&gt;0,1,0)</f>
        <v>0</v>
      </c>
      <c r="J86" s="13">
        <f>SUBSTITUTE(SUBSTITUTE(SUBSTITUTE(SUBSTITUTE(SUBSTITUTE(SUBSTITUTE(SUBSTITUTE(CONCATENATE(Форма!A86,Форма!C86)," ","_"),"*","_"),"?","_"),"&lt;","_"),"&gt;","_"),"=","_"),"!","_")</f>
      </c>
    </row>
    <row r="87" spans="1:10" ht="25.5" customHeight="1">
      <c r="A87" s="66">
        <f>IF($I87=1,IF(AND(COUNTIF(EconomicSubjects,Форма!A87)&gt;0,Форма!A87&lt;&gt;""),IF(COUNTIF(ESAndMO,J87)&gt;1,"Совпадающая комбинация ХС и МО",""),"ошибка"),"")</f>
      </c>
      <c r="B87" s="66"/>
      <c r="C87" s="66">
        <f ca="1">IF($I87=1,IF(MORangeName="","ошибка",IF(AND(LEFT(Форма!C87,1)=" ",COUNTIF(INDIRECT(MORangeName),Форма!C87)&gt;0),IF(COUNTIF(ESAndMO,J87)&gt;1,"Совпадающая комбинация ХС и МО",""),"ошибка")),"")</f>
      </c>
      <c r="D87" s="56"/>
      <c r="E87" s="45">
        <f>IF($I87=1,IF(AND(ISNUMBER(Форма!E87),Форма!E87&gt;0),"","ошибка"),"")</f>
      </c>
      <c r="F87" s="15">
        <f>IF($I87=1,IF(AND(ISNUMBER(Форма!F87),Форма!F87&gt;0),"","ошибка"),"")</f>
      </c>
      <c r="G87" s="15">
        <f>IF($I87=1,IF(OR(AND(Форма!G$76="",Форма!G87=""),AND(Форма!G$76&lt;&gt;"",ISNUMBER(Форма!F87),Форма!G87&gt;0)),"","ошибка"),"")</f>
      </c>
      <c r="I87" s="13">
        <f>IF(LEN(CONCATENATE(Форма!A87,Форма!C87,Форма!E87,Форма!F87,Форма!G87))&gt;0,1,0)</f>
        <v>0</v>
      </c>
      <c r="J87" s="13">
        <f>SUBSTITUTE(SUBSTITUTE(SUBSTITUTE(SUBSTITUTE(SUBSTITUTE(SUBSTITUTE(SUBSTITUTE(CONCATENATE(Форма!A87,Форма!C87)," ","_"),"*","_"),"?","_"),"&lt;","_"),"&gt;","_"),"=","_"),"!","_")</f>
      </c>
    </row>
    <row r="88" spans="1:10" ht="25.5" customHeight="1">
      <c r="A88" s="66">
        <f>IF($I88=1,IF(AND(COUNTIF(EconomicSubjects,Форма!A88)&gt;0,Форма!A88&lt;&gt;""),IF(COUNTIF(ESAndMO,J88)&gt;1,"Совпадающая комбинация ХС и МО",""),"ошибка"),"")</f>
      </c>
      <c r="B88" s="66"/>
      <c r="C88" s="66">
        <f ca="1">IF($I88=1,IF(MORangeName="","ошибка",IF(AND(LEFT(Форма!C88,1)=" ",COUNTIF(INDIRECT(MORangeName),Форма!C88)&gt;0),IF(COUNTIF(ESAndMO,J88)&gt;1,"Совпадающая комбинация ХС и МО",""),"ошибка")),"")</f>
      </c>
      <c r="D88" s="56"/>
      <c r="E88" s="45">
        <f>IF($I88=1,IF(AND(ISNUMBER(Форма!E88),Форма!E88&gt;0),"","ошибка"),"")</f>
      </c>
      <c r="F88" s="15">
        <f>IF($I88=1,IF(AND(ISNUMBER(Форма!F88),Форма!F88&gt;0),"","ошибка"),"")</f>
      </c>
      <c r="G88" s="15">
        <f>IF($I88=1,IF(OR(AND(Форма!G$76="",Форма!G88=""),AND(Форма!G$76&lt;&gt;"",ISNUMBER(Форма!F88),Форма!G88&gt;0)),"","ошибка"),"")</f>
      </c>
      <c r="I88" s="13">
        <f>IF(LEN(CONCATENATE(Форма!A88,Форма!C88,Форма!E88,Форма!F88,Форма!G88))&gt;0,1,0)</f>
        <v>0</v>
      </c>
      <c r="J88" s="13">
        <f>SUBSTITUTE(SUBSTITUTE(SUBSTITUTE(SUBSTITUTE(SUBSTITUTE(SUBSTITUTE(SUBSTITUTE(CONCATENATE(Форма!A88,Форма!C88)," ","_"),"*","_"),"?","_"),"&lt;","_"),"&gt;","_"),"=","_"),"!","_")</f>
      </c>
    </row>
    <row r="89" spans="1:10" ht="25.5" customHeight="1">
      <c r="A89" s="66">
        <f>IF($I89=1,IF(AND(COUNTIF(EconomicSubjects,Форма!A89)&gt;0,Форма!A89&lt;&gt;""),IF(COUNTIF(ESAndMO,J89)&gt;1,"Совпадающая комбинация ХС и МО",""),"ошибка"),"")</f>
      </c>
      <c r="B89" s="66"/>
      <c r="C89" s="66">
        <f ca="1">IF($I89=1,IF(MORangeName="","ошибка",IF(AND(LEFT(Форма!C89,1)=" ",COUNTIF(INDIRECT(MORangeName),Форма!C89)&gt;0),IF(COUNTIF(ESAndMO,J89)&gt;1,"Совпадающая комбинация ХС и МО",""),"ошибка")),"")</f>
      </c>
      <c r="D89" s="56"/>
      <c r="E89" s="45">
        <f>IF($I89=1,IF(AND(ISNUMBER(Форма!E89),Форма!E89&gt;0),"","ошибка"),"")</f>
      </c>
      <c r="F89" s="15">
        <f>IF($I89=1,IF(AND(ISNUMBER(Форма!F89),Форма!F89&gt;0),"","ошибка"),"")</f>
      </c>
      <c r="G89" s="15">
        <f>IF($I89=1,IF(OR(AND(Форма!G$76="",Форма!G89=""),AND(Форма!G$76&lt;&gt;"",ISNUMBER(Форма!F89),Форма!G89&gt;0)),"","ошибка"),"")</f>
      </c>
      <c r="I89" s="13">
        <f>IF(LEN(CONCATENATE(Форма!A89,Форма!C89,Форма!E89,Форма!F89,Форма!G89))&gt;0,1,0)</f>
        <v>0</v>
      </c>
      <c r="J89" s="13">
        <f>SUBSTITUTE(SUBSTITUTE(SUBSTITUTE(SUBSTITUTE(SUBSTITUTE(SUBSTITUTE(SUBSTITUTE(CONCATENATE(Форма!A89,Форма!C89)," ","_"),"*","_"),"?","_"),"&lt;","_"),"&gt;","_"),"=","_"),"!","_")</f>
      </c>
    </row>
    <row r="90" spans="1:10" ht="25.5" customHeight="1">
      <c r="A90" s="66">
        <f>IF($I90=1,IF(AND(COUNTIF(EconomicSubjects,Форма!A90)&gt;0,Форма!A90&lt;&gt;""),IF(COUNTIF(ESAndMO,J90)&gt;1,"Совпадающая комбинация ХС и МО",""),"ошибка"),"")</f>
      </c>
      <c r="B90" s="66"/>
      <c r="C90" s="66">
        <f ca="1">IF($I90=1,IF(MORangeName="","ошибка",IF(AND(LEFT(Форма!C90,1)=" ",COUNTIF(INDIRECT(MORangeName),Форма!C90)&gt;0),IF(COUNTIF(ESAndMO,J90)&gt;1,"Совпадающая комбинация ХС и МО",""),"ошибка")),"")</f>
      </c>
      <c r="D90" s="56"/>
      <c r="E90" s="45">
        <f>IF($I90=1,IF(AND(ISNUMBER(Форма!E90),Форма!E90&gt;0),"","ошибка"),"")</f>
      </c>
      <c r="F90" s="15">
        <f>IF($I90=1,IF(AND(ISNUMBER(Форма!F90),Форма!F90&gt;0),"","ошибка"),"")</f>
      </c>
      <c r="G90" s="15">
        <f>IF($I90=1,IF(OR(AND(Форма!G$76="",Форма!G90=""),AND(Форма!G$76&lt;&gt;"",ISNUMBER(Форма!F90),Форма!G90&gt;0)),"","ошибка"),"")</f>
      </c>
      <c r="I90" s="13">
        <f>IF(LEN(CONCATENATE(Форма!A90,Форма!C90,Форма!E90,Форма!F90,Форма!G90))&gt;0,1,0)</f>
        <v>0</v>
      </c>
      <c r="J90" s="13">
        <f>SUBSTITUTE(SUBSTITUTE(SUBSTITUTE(SUBSTITUTE(SUBSTITUTE(SUBSTITUTE(SUBSTITUTE(CONCATENATE(Форма!A90,Форма!C90)," ","_"),"*","_"),"?","_"),"&lt;","_"),"&gt;","_"),"=","_"),"!","_")</f>
      </c>
    </row>
    <row r="91" spans="1:10" ht="25.5" customHeight="1">
      <c r="A91" s="66">
        <f>IF($I91=1,IF(AND(COUNTIF(EconomicSubjects,Форма!A91)&gt;0,Форма!A91&lt;&gt;""),IF(COUNTIF(ESAndMO,J91)&gt;1,"Совпадающая комбинация ХС и МО",""),"ошибка"),"")</f>
      </c>
      <c r="B91" s="66"/>
      <c r="C91" s="66">
        <f ca="1">IF($I91=1,IF(MORangeName="","ошибка",IF(AND(LEFT(Форма!C91,1)=" ",COUNTIF(INDIRECT(MORangeName),Форма!C91)&gt;0),IF(COUNTIF(ESAndMO,J91)&gt;1,"Совпадающая комбинация ХС и МО",""),"ошибка")),"")</f>
      </c>
      <c r="D91" s="56"/>
      <c r="E91" s="45">
        <f>IF($I91=1,IF(AND(ISNUMBER(Форма!E91),Форма!E91&gt;0),"","ошибка"),"")</f>
      </c>
      <c r="F91" s="15">
        <f>IF($I91=1,IF(AND(ISNUMBER(Форма!F91),Форма!F91&gt;0),"","ошибка"),"")</f>
      </c>
      <c r="G91" s="15">
        <f>IF($I91=1,IF(OR(AND(Форма!G$76="",Форма!G91=""),AND(Форма!G$76&lt;&gt;"",ISNUMBER(Форма!F91),Форма!G91&gt;0)),"","ошибка"),"")</f>
      </c>
      <c r="I91" s="13">
        <f>IF(LEN(CONCATENATE(Форма!A91,Форма!C91,Форма!E91,Форма!F91,Форма!G91))&gt;0,1,0)</f>
        <v>0</v>
      </c>
      <c r="J91" s="13">
        <f>SUBSTITUTE(SUBSTITUTE(SUBSTITUTE(SUBSTITUTE(SUBSTITUTE(SUBSTITUTE(SUBSTITUTE(CONCATENATE(Форма!A91,Форма!C91)," ","_"),"*","_"),"?","_"),"&lt;","_"),"&gt;","_"),"=","_"),"!","_")</f>
      </c>
    </row>
    <row r="92" spans="1:10" ht="25.5" customHeight="1">
      <c r="A92" s="66">
        <f>IF($I92=1,IF(AND(COUNTIF(EconomicSubjects,Форма!A92)&gt;0,Форма!A92&lt;&gt;""),IF(COUNTIF(ESAndMO,J92)&gt;1,"Совпадающая комбинация ХС и МО",""),"ошибка"),"")</f>
      </c>
      <c r="B92" s="66"/>
      <c r="C92" s="66">
        <f ca="1">IF($I92=1,IF(MORangeName="","ошибка",IF(AND(LEFT(Форма!C92,1)=" ",COUNTIF(INDIRECT(MORangeName),Форма!C92)&gt;0),IF(COUNTIF(ESAndMO,J92)&gt;1,"Совпадающая комбинация ХС и МО",""),"ошибка")),"")</f>
      </c>
      <c r="D92" s="56"/>
      <c r="E92" s="45">
        <f>IF($I92=1,IF(AND(ISNUMBER(Форма!E92),Форма!E92&gt;0),"","ошибка"),"")</f>
      </c>
      <c r="F92" s="15">
        <f>IF($I92=1,IF(AND(ISNUMBER(Форма!F92),Форма!F92&gt;0),"","ошибка"),"")</f>
      </c>
      <c r="G92" s="15">
        <f>IF($I92=1,IF(OR(AND(Форма!G$76="",Форма!G92=""),AND(Форма!G$76&lt;&gt;"",ISNUMBER(Форма!F92),Форма!G92&gt;0)),"","ошибка"),"")</f>
      </c>
      <c r="I92" s="13">
        <f>IF(LEN(CONCATENATE(Форма!A92,Форма!C92,Форма!E92,Форма!F92,Форма!G92))&gt;0,1,0)</f>
        <v>0</v>
      </c>
      <c r="J92" s="13">
        <f>SUBSTITUTE(SUBSTITUTE(SUBSTITUTE(SUBSTITUTE(SUBSTITUTE(SUBSTITUTE(SUBSTITUTE(CONCATENATE(Форма!A92,Форма!C92)," ","_"),"*","_"),"?","_"),"&lt;","_"),"&gt;","_"),"=","_"),"!","_")</f>
      </c>
    </row>
    <row r="93" spans="1:10" ht="25.5" customHeight="1">
      <c r="A93" s="66">
        <f>IF($I93=1,IF(AND(COUNTIF(EconomicSubjects,Форма!A93)&gt;0,Форма!A93&lt;&gt;""),IF(COUNTIF(ESAndMO,J93)&gt;1,"Совпадающая комбинация ХС и МО",""),"ошибка"),"")</f>
      </c>
      <c r="B93" s="66"/>
      <c r="C93" s="66">
        <f ca="1">IF($I93=1,IF(MORangeName="","ошибка",IF(AND(LEFT(Форма!C93,1)=" ",COUNTIF(INDIRECT(MORangeName),Форма!C93)&gt;0),IF(COUNTIF(ESAndMO,J93)&gt;1,"Совпадающая комбинация ХС и МО",""),"ошибка")),"")</f>
      </c>
      <c r="D93" s="56"/>
      <c r="E93" s="45">
        <f>IF($I93=1,IF(AND(ISNUMBER(Форма!E93),Форма!E93&gt;0),"","ошибка"),"")</f>
      </c>
      <c r="F93" s="15">
        <f>IF($I93=1,IF(AND(ISNUMBER(Форма!F93),Форма!F93&gt;0),"","ошибка"),"")</f>
      </c>
      <c r="G93" s="15">
        <f>IF($I93=1,IF(OR(AND(Форма!G$76="",Форма!G93=""),AND(Форма!G$76&lt;&gt;"",ISNUMBER(Форма!F93),Форма!G93&gt;0)),"","ошибка"),"")</f>
      </c>
      <c r="I93" s="13">
        <f>IF(LEN(CONCATENATE(Форма!A93,Форма!C93,Форма!E93,Форма!F93,Форма!G93))&gt;0,1,0)</f>
        <v>0</v>
      </c>
      <c r="J93" s="13">
        <f>SUBSTITUTE(SUBSTITUTE(SUBSTITUTE(SUBSTITUTE(SUBSTITUTE(SUBSTITUTE(SUBSTITUTE(CONCATENATE(Форма!A93,Форма!C93)," ","_"),"*","_"),"?","_"),"&lt;","_"),"&gt;","_"),"=","_"),"!","_")</f>
      </c>
    </row>
    <row r="94" spans="1:10" ht="25.5" customHeight="1">
      <c r="A94" s="66">
        <f>IF($I94=1,IF(AND(COUNTIF(EconomicSubjects,Форма!A94)&gt;0,Форма!A94&lt;&gt;""),IF(COUNTIF(ESAndMO,J94)&gt;1,"Совпадающая комбинация ХС и МО",""),"ошибка"),"")</f>
      </c>
      <c r="B94" s="66"/>
      <c r="C94" s="66">
        <f ca="1">IF($I94=1,IF(MORangeName="","ошибка",IF(AND(LEFT(Форма!C94,1)=" ",COUNTIF(INDIRECT(MORangeName),Форма!C94)&gt;0),IF(COUNTIF(ESAndMO,J94)&gt;1,"Совпадающая комбинация ХС и МО",""),"ошибка")),"")</f>
      </c>
      <c r="D94" s="56"/>
      <c r="E94" s="45">
        <f>IF($I94=1,IF(AND(ISNUMBER(Форма!E94),Форма!E94&gt;0),"","ошибка"),"")</f>
      </c>
      <c r="F94" s="15">
        <f>IF($I94=1,IF(AND(ISNUMBER(Форма!F94),Форма!F94&gt;0),"","ошибка"),"")</f>
      </c>
      <c r="G94" s="15">
        <f>IF($I94=1,IF(OR(AND(Форма!G$76="",Форма!G94=""),AND(Форма!G$76&lt;&gt;"",ISNUMBER(Форма!F94),Форма!G94&gt;0)),"","ошибка"),"")</f>
      </c>
      <c r="I94" s="13">
        <f>IF(LEN(CONCATENATE(Форма!A94,Форма!C94,Форма!E94,Форма!F94,Форма!G94))&gt;0,1,0)</f>
        <v>0</v>
      </c>
      <c r="J94" s="13">
        <f>SUBSTITUTE(SUBSTITUTE(SUBSTITUTE(SUBSTITUTE(SUBSTITUTE(SUBSTITUTE(SUBSTITUTE(CONCATENATE(Форма!A94,Форма!C94)," ","_"),"*","_"),"?","_"),"&lt;","_"),"&gt;","_"),"=","_"),"!","_")</f>
      </c>
    </row>
    <row r="95" spans="1:10" ht="25.5" customHeight="1">
      <c r="A95" s="66">
        <f>IF($I95=1,IF(AND(COUNTIF(EconomicSubjects,Форма!A95)&gt;0,Форма!A95&lt;&gt;""),IF(COUNTIF(ESAndMO,J95)&gt;1,"Совпадающая комбинация ХС и МО",""),"ошибка"),"")</f>
      </c>
      <c r="B95" s="66"/>
      <c r="C95" s="66">
        <f ca="1">IF($I95=1,IF(MORangeName="","ошибка",IF(AND(LEFT(Форма!C95,1)=" ",COUNTIF(INDIRECT(MORangeName),Форма!C95)&gt;0),IF(COUNTIF(ESAndMO,J95)&gt;1,"Совпадающая комбинация ХС и МО",""),"ошибка")),"")</f>
      </c>
      <c r="D95" s="56"/>
      <c r="E95" s="45">
        <f>IF($I95=1,IF(AND(ISNUMBER(Форма!E95),Форма!E95&gt;0),"","ошибка"),"")</f>
      </c>
      <c r="F95" s="15">
        <f>IF($I95=1,IF(AND(ISNUMBER(Форма!F95),Форма!F95&gt;0),"","ошибка"),"")</f>
      </c>
      <c r="G95" s="15">
        <f>IF($I95=1,IF(OR(AND(Форма!G$76="",Форма!G95=""),AND(Форма!G$76&lt;&gt;"",ISNUMBER(Форма!F95),Форма!G95&gt;0)),"","ошибка"),"")</f>
      </c>
      <c r="I95" s="13">
        <f>IF(LEN(CONCATENATE(Форма!A95,Форма!C95,Форма!E95,Форма!F95,Форма!G95))&gt;0,1,0)</f>
        <v>0</v>
      </c>
      <c r="J95" s="13">
        <f>SUBSTITUTE(SUBSTITUTE(SUBSTITUTE(SUBSTITUTE(SUBSTITUTE(SUBSTITUTE(SUBSTITUTE(CONCATENATE(Форма!A95,Форма!C95)," ","_"),"*","_"),"?","_"),"&lt;","_"),"&gt;","_"),"=","_"),"!","_")</f>
      </c>
    </row>
    <row r="96" spans="1:10" ht="25.5" customHeight="1">
      <c r="A96" s="66">
        <f>IF($I96=1,IF(AND(COUNTIF(EconomicSubjects,Форма!A96)&gt;0,Форма!A96&lt;&gt;""),IF(COUNTIF(ESAndMO,J96)&gt;1,"Совпадающая комбинация ХС и МО",""),"ошибка"),"")</f>
      </c>
      <c r="B96" s="66"/>
      <c r="C96" s="66">
        <f ca="1">IF($I96=1,IF(MORangeName="","ошибка",IF(AND(LEFT(Форма!C96,1)=" ",COUNTIF(INDIRECT(MORangeName),Форма!C96)&gt;0),IF(COUNTIF(ESAndMO,J96)&gt;1,"Совпадающая комбинация ХС и МО",""),"ошибка")),"")</f>
      </c>
      <c r="D96" s="56"/>
      <c r="E96" s="45">
        <f>IF($I96=1,IF(AND(ISNUMBER(Форма!E96),Форма!E96&gt;0),"","ошибка"),"")</f>
      </c>
      <c r="F96" s="15">
        <f>IF($I96=1,IF(AND(ISNUMBER(Форма!F96),Форма!F96&gt;0),"","ошибка"),"")</f>
      </c>
      <c r="G96" s="15">
        <f>IF($I96=1,IF(OR(AND(Форма!G$76="",Форма!G96=""),AND(Форма!G$76&lt;&gt;"",ISNUMBER(Форма!F96),Форма!G96&gt;0)),"","ошибка"),"")</f>
      </c>
      <c r="I96" s="13">
        <f>IF(LEN(CONCATENATE(Форма!A96,Форма!C96,Форма!E96,Форма!F96,Форма!G96))&gt;0,1,0)</f>
        <v>0</v>
      </c>
      <c r="J96" s="13">
        <f>SUBSTITUTE(SUBSTITUTE(SUBSTITUTE(SUBSTITUTE(SUBSTITUTE(SUBSTITUTE(SUBSTITUTE(CONCATENATE(Форма!A96,Форма!C96)," ","_"),"*","_"),"?","_"),"&lt;","_"),"&gt;","_"),"=","_"),"!","_")</f>
      </c>
    </row>
    <row r="97" spans="1:10" ht="25.5" customHeight="1">
      <c r="A97" s="66">
        <f>IF($I97=1,IF(AND(COUNTIF(EconomicSubjects,Форма!A97)&gt;0,Форма!A97&lt;&gt;""),IF(COUNTIF(ESAndMO,J97)&gt;1,"Совпадающая комбинация ХС и МО",""),"ошибка"),"")</f>
      </c>
      <c r="B97" s="66"/>
      <c r="C97" s="66">
        <f ca="1">IF($I97=1,IF(MORangeName="","ошибка",IF(AND(LEFT(Форма!C97,1)=" ",COUNTIF(INDIRECT(MORangeName),Форма!C97)&gt;0),IF(COUNTIF(ESAndMO,J97)&gt;1,"Совпадающая комбинация ХС и МО",""),"ошибка")),"")</f>
      </c>
      <c r="D97" s="56"/>
      <c r="E97" s="45">
        <f>IF($I97=1,IF(AND(ISNUMBER(Форма!E97),Форма!E97&gt;0),"","ошибка"),"")</f>
      </c>
      <c r="F97" s="15">
        <f>IF($I97=1,IF(AND(ISNUMBER(Форма!F97),Форма!F97&gt;0),"","ошибка"),"")</f>
      </c>
      <c r="G97" s="15">
        <f>IF($I97=1,IF(OR(AND(Форма!G$76="",Форма!G97=""),AND(Форма!G$76&lt;&gt;"",ISNUMBER(Форма!F97),Форма!G97&gt;0)),"","ошибка"),"")</f>
      </c>
      <c r="I97" s="13">
        <f>IF(LEN(CONCATENATE(Форма!A97,Форма!C97,Форма!E97,Форма!F97,Форма!G97))&gt;0,1,0)</f>
        <v>0</v>
      </c>
      <c r="J97" s="13">
        <f>SUBSTITUTE(SUBSTITUTE(SUBSTITUTE(SUBSTITUTE(SUBSTITUTE(SUBSTITUTE(SUBSTITUTE(CONCATENATE(Форма!A97,Форма!C97)," ","_"),"*","_"),"?","_"),"&lt;","_"),"&gt;","_"),"=","_"),"!","_")</f>
      </c>
    </row>
    <row r="98" spans="1:10" ht="25.5" customHeight="1">
      <c r="A98" s="66">
        <f>IF($I98=1,IF(AND(COUNTIF(EconomicSubjects,Форма!A98)&gt;0,Форма!A98&lt;&gt;""),IF(COUNTIF(ESAndMO,J98)&gt;1,"Совпадающая комбинация ХС и МО",""),"ошибка"),"")</f>
      </c>
      <c r="B98" s="66"/>
      <c r="C98" s="66">
        <f ca="1">IF($I98=1,IF(MORangeName="","ошибка",IF(AND(LEFT(Форма!C98,1)=" ",COUNTIF(INDIRECT(MORangeName),Форма!C98)&gt;0),IF(COUNTIF(ESAndMO,J98)&gt;1,"Совпадающая комбинация ХС и МО",""),"ошибка")),"")</f>
      </c>
      <c r="D98" s="56"/>
      <c r="E98" s="45">
        <f>IF($I98=1,IF(AND(ISNUMBER(Форма!E98),Форма!E98&gt;0),"","ошибка"),"")</f>
      </c>
      <c r="F98" s="15">
        <f>IF($I98=1,IF(AND(ISNUMBER(Форма!F98),Форма!F98&gt;0),"","ошибка"),"")</f>
      </c>
      <c r="G98" s="15">
        <f>IF($I98=1,IF(OR(AND(Форма!G$76="",Форма!G98=""),AND(Форма!G$76&lt;&gt;"",ISNUMBER(Форма!F98),Форма!G98&gt;0)),"","ошибка"),"")</f>
      </c>
      <c r="I98" s="13">
        <f>IF(LEN(CONCATENATE(Форма!A98,Форма!C98,Форма!E98,Форма!F98,Форма!G98))&gt;0,1,0)</f>
        <v>0</v>
      </c>
      <c r="J98" s="13">
        <f>SUBSTITUTE(SUBSTITUTE(SUBSTITUTE(SUBSTITUTE(SUBSTITUTE(SUBSTITUTE(SUBSTITUTE(CONCATENATE(Форма!A98,Форма!C98)," ","_"),"*","_"),"?","_"),"&lt;","_"),"&gt;","_"),"=","_"),"!","_")</f>
      </c>
    </row>
    <row r="99" spans="1:10" ht="25.5" customHeight="1">
      <c r="A99" s="66">
        <f>IF($I99=1,IF(AND(COUNTIF(EconomicSubjects,Форма!A99)&gt;0,Форма!A99&lt;&gt;""),IF(COUNTIF(ESAndMO,J99)&gt;1,"Совпадающая комбинация ХС и МО",""),"ошибка"),"")</f>
      </c>
      <c r="B99" s="66"/>
      <c r="C99" s="66">
        <f ca="1">IF($I99=1,IF(MORangeName="","ошибка",IF(AND(LEFT(Форма!C99,1)=" ",COUNTIF(INDIRECT(MORangeName),Форма!C99)&gt;0),IF(COUNTIF(ESAndMO,J99)&gt;1,"Совпадающая комбинация ХС и МО",""),"ошибка")),"")</f>
      </c>
      <c r="D99" s="56"/>
      <c r="E99" s="45">
        <f>IF($I99=1,IF(AND(ISNUMBER(Форма!E99),Форма!E99&gt;0),"","ошибка"),"")</f>
      </c>
      <c r="F99" s="15">
        <f>IF($I99=1,IF(AND(ISNUMBER(Форма!F99),Форма!F99&gt;0),"","ошибка"),"")</f>
      </c>
      <c r="G99" s="15">
        <f>IF($I99=1,IF(OR(AND(Форма!G$76="",Форма!G99=""),AND(Форма!G$76&lt;&gt;"",ISNUMBER(Форма!F99),Форма!G99&gt;0)),"","ошибка"),"")</f>
      </c>
      <c r="I99" s="13">
        <f>IF(LEN(CONCATENATE(Форма!A99,Форма!C99,Форма!E99,Форма!F99,Форма!G99))&gt;0,1,0)</f>
        <v>0</v>
      </c>
      <c r="J99" s="13">
        <f>SUBSTITUTE(SUBSTITUTE(SUBSTITUTE(SUBSTITUTE(SUBSTITUTE(SUBSTITUTE(SUBSTITUTE(CONCATENATE(Форма!A99,Форма!C99)," ","_"),"*","_"),"?","_"),"&lt;","_"),"&gt;","_"),"=","_"),"!","_")</f>
      </c>
    </row>
    <row r="100" spans="1:10" ht="25.5" customHeight="1">
      <c r="A100" s="66">
        <f>IF($I100=1,IF(AND(COUNTIF(EconomicSubjects,Форма!A100)&gt;0,Форма!A100&lt;&gt;""),IF(COUNTIF(ESAndMO,J100)&gt;1,"Совпадающая комбинация ХС и МО",""),"ошибка"),"")</f>
      </c>
      <c r="B100" s="66"/>
      <c r="C100" s="66">
        <f ca="1">IF($I100=1,IF(MORangeName="","ошибка",IF(AND(LEFT(Форма!C100,1)=" ",COUNTIF(INDIRECT(MORangeName),Форма!C100)&gt;0),IF(COUNTIF(ESAndMO,J100)&gt;1,"Совпадающая комбинация ХС и МО",""),"ошибка")),"")</f>
      </c>
      <c r="D100" s="56"/>
      <c r="E100" s="45">
        <f>IF($I100=1,IF(AND(ISNUMBER(Форма!E100),Форма!E100&gt;0),"","ошибка"),"")</f>
      </c>
      <c r="F100" s="15">
        <f>IF($I100=1,IF(AND(ISNUMBER(Форма!F100),Форма!F100&gt;0),"","ошибка"),"")</f>
      </c>
      <c r="G100" s="15">
        <f>IF($I100=1,IF(OR(AND(Форма!G$76="",Форма!G100=""),AND(Форма!G$76&lt;&gt;"",ISNUMBER(Форма!F100),Форма!G100&gt;0)),"","ошибка"),"")</f>
      </c>
      <c r="I100" s="13">
        <f>IF(LEN(CONCATENATE(Форма!A100,Форма!C100,Форма!E100,Форма!F100,Форма!G100))&gt;0,1,0)</f>
        <v>0</v>
      </c>
      <c r="J100" s="13">
        <f>SUBSTITUTE(SUBSTITUTE(SUBSTITUTE(SUBSTITUTE(SUBSTITUTE(SUBSTITUTE(SUBSTITUTE(CONCATENATE(Форма!A100,Форма!C100)," ","_"),"*","_"),"?","_"),"&lt;","_"),"&gt;","_"),"=","_"),"!","_")</f>
      </c>
    </row>
    <row r="101" spans="1:10" ht="25.5" customHeight="1">
      <c r="A101" s="66">
        <f>IF($I101=1,IF(AND(COUNTIF(EconomicSubjects,Форма!A101)&gt;0,Форма!A101&lt;&gt;""),IF(COUNTIF(ESAndMO,J101)&gt;1,"Совпадающая комбинация ХС и МО",""),"ошибка"),"")</f>
      </c>
      <c r="B101" s="66"/>
      <c r="C101" s="66">
        <f ca="1">IF($I101=1,IF(MORangeName="","ошибка",IF(AND(LEFT(Форма!C101,1)=" ",COUNTIF(INDIRECT(MORangeName),Форма!C101)&gt;0),IF(COUNTIF(ESAndMO,J101)&gt;1,"Совпадающая комбинация ХС и МО",""),"ошибка")),"")</f>
      </c>
      <c r="D101" s="56"/>
      <c r="E101" s="45">
        <f>IF($I101=1,IF(AND(ISNUMBER(Форма!E101),Форма!E101&gt;0),"","ошибка"),"")</f>
      </c>
      <c r="F101" s="15">
        <f>IF($I101=1,IF(AND(ISNUMBER(Форма!F101),Форма!F101&gt;0),"","ошибка"),"")</f>
      </c>
      <c r="G101" s="15">
        <f>IF($I101=1,IF(OR(AND(Форма!G$76="",Форма!G101=""),AND(Форма!G$76&lt;&gt;"",ISNUMBER(Форма!F101),Форма!G101&gt;0)),"","ошибка"),"")</f>
      </c>
      <c r="I101" s="13">
        <f>IF(LEN(CONCATENATE(Форма!A101,Форма!C101,Форма!E101,Форма!F101,Форма!G101))&gt;0,1,0)</f>
        <v>0</v>
      </c>
      <c r="J101" s="13">
        <f>SUBSTITUTE(SUBSTITUTE(SUBSTITUTE(SUBSTITUTE(SUBSTITUTE(SUBSTITUTE(SUBSTITUTE(CONCATENATE(Форма!A101,Форма!C101)," ","_"),"*","_"),"?","_"),"&lt;","_"),"&gt;","_"),"=","_"),"!","_")</f>
      </c>
    </row>
    <row r="102" spans="1:10" ht="25.5" customHeight="1">
      <c r="A102" s="66">
        <f>IF($I102=1,IF(AND(COUNTIF(EconomicSubjects,Форма!A102)&gt;0,Форма!A102&lt;&gt;""),IF(COUNTIF(ESAndMO,J102)&gt;1,"Совпадающая комбинация ХС и МО",""),"ошибка"),"")</f>
      </c>
      <c r="B102" s="66"/>
      <c r="C102" s="66">
        <f ca="1">IF($I102=1,IF(MORangeName="","ошибка",IF(AND(LEFT(Форма!C102,1)=" ",COUNTIF(INDIRECT(MORangeName),Форма!C102)&gt;0),IF(COUNTIF(ESAndMO,J102)&gt;1,"Совпадающая комбинация ХС и МО",""),"ошибка")),"")</f>
      </c>
      <c r="D102" s="56"/>
      <c r="E102" s="45">
        <f>IF($I102=1,IF(AND(ISNUMBER(Форма!E102),Форма!E102&gt;0),"","ошибка"),"")</f>
      </c>
      <c r="F102" s="15">
        <f>IF($I102=1,IF(AND(ISNUMBER(Форма!F102),Форма!F102&gt;0),"","ошибка"),"")</f>
      </c>
      <c r="G102" s="15">
        <f>IF($I102=1,IF(OR(AND(Форма!G$76="",Форма!G102=""),AND(Форма!G$76&lt;&gt;"",ISNUMBER(Форма!F102),Форма!G102&gt;0)),"","ошибка"),"")</f>
      </c>
      <c r="I102" s="13">
        <f>IF(LEN(CONCATENATE(Форма!A102,Форма!C102,Форма!E102,Форма!F102,Форма!G102))&gt;0,1,0)</f>
        <v>0</v>
      </c>
      <c r="J102" s="13">
        <f>SUBSTITUTE(SUBSTITUTE(SUBSTITUTE(SUBSTITUTE(SUBSTITUTE(SUBSTITUTE(SUBSTITUTE(CONCATENATE(Форма!A102,Форма!C102)," ","_"),"*","_"),"?","_"),"&lt;","_"),"&gt;","_"),"=","_"),"!","_")</f>
      </c>
    </row>
    <row r="103" spans="1:10" ht="25.5" customHeight="1">
      <c r="A103" s="66">
        <f>IF($I103=1,IF(AND(COUNTIF(EconomicSubjects,Форма!A103)&gt;0,Форма!A103&lt;&gt;""),IF(COUNTIF(ESAndMO,J103)&gt;1,"Совпадающая комбинация ХС и МО",""),"ошибка"),"")</f>
      </c>
      <c r="B103" s="66"/>
      <c r="C103" s="66">
        <f ca="1">IF($I103=1,IF(MORangeName="","ошибка",IF(AND(LEFT(Форма!C103,1)=" ",COUNTIF(INDIRECT(MORangeName),Форма!C103)&gt;0),IF(COUNTIF(ESAndMO,J103)&gt;1,"Совпадающая комбинация ХС и МО",""),"ошибка")),"")</f>
      </c>
      <c r="D103" s="56"/>
      <c r="E103" s="45">
        <f>IF($I103=1,IF(AND(ISNUMBER(Форма!E103),Форма!E103&gt;0),"","ошибка"),"")</f>
      </c>
      <c r="F103" s="15">
        <f>IF($I103=1,IF(AND(ISNUMBER(Форма!F103),Форма!F103&gt;0),"","ошибка"),"")</f>
      </c>
      <c r="G103" s="15">
        <f>IF($I103=1,IF(OR(AND(Форма!G$76="",Форма!G103=""),AND(Форма!G$76&lt;&gt;"",ISNUMBER(Форма!F103),Форма!G103&gt;0)),"","ошибка"),"")</f>
      </c>
      <c r="I103" s="13">
        <f>IF(LEN(CONCATENATE(Форма!A103,Форма!C103,Форма!E103,Форма!F103,Форма!G103))&gt;0,1,0)</f>
        <v>0</v>
      </c>
      <c r="J103" s="13">
        <f>SUBSTITUTE(SUBSTITUTE(SUBSTITUTE(SUBSTITUTE(SUBSTITUTE(SUBSTITUTE(SUBSTITUTE(CONCATENATE(Форма!A103,Форма!C103)," ","_"),"*","_"),"?","_"),"&lt;","_"),"&gt;","_"),"=","_"),"!","_")</f>
      </c>
    </row>
    <row r="104" spans="1:10" ht="25.5" customHeight="1">
      <c r="A104" s="66">
        <f>IF($I104=1,IF(AND(COUNTIF(EconomicSubjects,Форма!A104)&gt;0,Форма!A104&lt;&gt;""),IF(COUNTIF(ESAndMO,J104)&gt;1,"Совпадающая комбинация ХС и МО",""),"ошибка"),"")</f>
      </c>
      <c r="B104" s="66"/>
      <c r="C104" s="66">
        <f ca="1">IF($I104=1,IF(MORangeName="","ошибка",IF(AND(LEFT(Форма!C104,1)=" ",COUNTIF(INDIRECT(MORangeName),Форма!C104)&gt;0),IF(COUNTIF(ESAndMO,J104)&gt;1,"Совпадающая комбинация ХС и МО",""),"ошибка")),"")</f>
      </c>
      <c r="D104" s="56"/>
      <c r="E104" s="45">
        <f>IF($I104=1,IF(AND(ISNUMBER(Форма!E104),Форма!E104&gt;0),"","ошибка"),"")</f>
      </c>
      <c r="F104" s="15">
        <f>IF($I104=1,IF(AND(ISNUMBER(Форма!F104),Форма!F104&gt;0),"","ошибка"),"")</f>
      </c>
      <c r="G104" s="15">
        <f>IF($I104=1,IF(OR(AND(Форма!G$76="",Форма!G104=""),AND(Форма!G$76&lt;&gt;"",ISNUMBER(Форма!F104),Форма!G104&gt;0)),"","ошибка"),"")</f>
      </c>
      <c r="I104" s="13">
        <f>IF(LEN(CONCATENATE(Форма!A104,Форма!C104,Форма!E104,Форма!F104,Форма!G104))&gt;0,1,0)</f>
        <v>0</v>
      </c>
      <c r="J104" s="13">
        <f>SUBSTITUTE(SUBSTITUTE(SUBSTITUTE(SUBSTITUTE(SUBSTITUTE(SUBSTITUTE(SUBSTITUTE(CONCATENATE(Форма!A104,Форма!C104)," ","_"),"*","_"),"?","_"),"&lt;","_"),"&gt;","_"),"=","_"),"!","_")</f>
      </c>
    </row>
    <row r="105" spans="1:10" ht="25.5" customHeight="1">
      <c r="A105" s="66">
        <f>IF($I105=1,IF(AND(COUNTIF(EconomicSubjects,Форма!A105)&gt;0,Форма!A105&lt;&gt;""),IF(COUNTIF(ESAndMO,J105)&gt;1,"Совпадающая комбинация ХС и МО",""),"ошибка"),"")</f>
      </c>
      <c r="B105" s="66"/>
      <c r="C105" s="66">
        <f ca="1">IF($I105=1,IF(MORangeName="","ошибка",IF(AND(LEFT(Форма!C105,1)=" ",COUNTIF(INDIRECT(MORangeName),Форма!C105)&gt;0),IF(COUNTIF(ESAndMO,J105)&gt;1,"Совпадающая комбинация ХС и МО",""),"ошибка")),"")</f>
      </c>
      <c r="D105" s="56"/>
      <c r="E105" s="45">
        <f>IF($I105=1,IF(AND(ISNUMBER(Форма!E105),Форма!E105&gt;0),"","ошибка"),"")</f>
      </c>
      <c r="F105" s="15">
        <f>IF($I105=1,IF(AND(ISNUMBER(Форма!F105),Форма!F105&gt;0),"","ошибка"),"")</f>
      </c>
      <c r="G105" s="15">
        <f>IF($I105=1,IF(OR(AND(Форма!G$76="",Форма!G105=""),AND(Форма!G$76&lt;&gt;"",ISNUMBER(Форма!F105),Форма!G105&gt;0)),"","ошибка"),"")</f>
      </c>
      <c r="I105" s="13">
        <f>IF(LEN(CONCATENATE(Форма!A105,Форма!C105,Форма!E105,Форма!F105,Форма!G105))&gt;0,1,0)</f>
        <v>0</v>
      </c>
      <c r="J105" s="13">
        <f>SUBSTITUTE(SUBSTITUTE(SUBSTITUTE(SUBSTITUTE(SUBSTITUTE(SUBSTITUTE(SUBSTITUTE(CONCATENATE(Форма!A105,Форма!C105)," ","_"),"*","_"),"?","_"),"&lt;","_"),"&gt;","_"),"=","_"),"!","_")</f>
      </c>
    </row>
    <row r="106" spans="1:10" ht="25.5" customHeight="1">
      <c r="A106" s="66">
        <f>IF($I106=1,IF(AND(COUNTIF(EconomicSubjects,Форма!A106)&gt;0,Форма!A106&lt;&gt;""),IF(COUNTIF(ESAndMO,J106)&gt;1,"Совпадающая комбинация ХС и МО",""),"ошибка"),"")</f>
      </c>
      <c r="B106" s="66"/>
      <c r="C106" s="66">
        <f ca="1">IF($I106=1,IF(MORangeName="","ошибка",IF(AND(LEFT(Форма!C106,1)=" ",COUNTIF(INDIRECT(MORangeName),Форма!C106)&gt;0),IF(COUNTIF(ESAndMO,J106)&gt;1,"Совпадающая комбинация ХС и МО",""),"ошибка")),"")</f>
      </c>
      <c r="D106" s="56"/>
      <c r="E106" s="45">
        <f>IF($I106=1,IF(AND(ISNUMBER(Форма!E106),Форма!E106&gt;0),"","ошибка"),"")</f>
      </c>
      <c r="F106" s="15">
        <f>IF($I106=1,IF(AND(ISNUMBER(Форма!F106),Форма!F106&gt;0),"","ошибка"),"")</f>
      </c>
      <c r="G106" s="15">
        <f>IF($I106=1,IF(OR(AND(Форма!G$76="",Форма!G106=""),AND(Форма!G$76&lt;&gt;"",ISNUMBER(Форма!F106),Форма!G106&gt;0)),"","ошибка"),"")</f>
      </c>
      <c r="I106" s="13">
        <f>IF(LEN(CONCATENATE(Форма!A106,Форма!C106,Форма!E106,Форма!F106,Форма!G106))&gt;0,1,0)</f>
        <v>0</v>
      </c>
      <c r="J106" s="13">
        <f>SUBSTITUTE(SUBSTITUTE(SUBSTITUTE(SUBSTITUTE(SUBSTITUTE(SUBSTITUTE(SUBSTITUTE(CONCATENATE(Форма!A106,Форма!C106)," ","_"),"*","_"),"?","_"),"&lt;","_"),"&gt;","_"),"=","_"),"!","_")</f>
      </c>
    </row>
    <row r="107" spans="1:10" ht="25.5" customHeight="1">
      <c r="A107" s="66">
        <f>IF($I107=1,IF(AND(COUNTIF(EconomicSubjects,Форма!A107)&gt;0,Форма!A107&lt;&gt;""),IF(COUNTIF(ESAndMO,J107)&gt;1,"Совпадающая комбинация ХС и МО",""),"ошибка"),"")</f>
      </c>
      <c r="B107" s="66"/>
      <c r="C107" s="66">
        <f ca="1">IF($I107=1,IF(MORangeName="","ошибка",IF(AND(LEFT(Форма!C107,1)=" ",COUNTIF(INDIRECT(MORangeName),Форма!C107)&gt;0),IF(COUNTIF(ESAndMO,J107)&gt;1,"Совпадающая комбинация ХС и МО",""),"ошибка")),"")</f>
      </c>
      <c r="D107" s="56"/>
      <c r="E107" s="45">
        <f>IF($I107=1,IF(AND(ISNUMBER(Форма!E107),Форма!E107&gt;0),"","ошибка"),"")</f>
      </c>
      <c r="F107" s="15">
        <f>IF($I107=1,IF(AND(ISNUMBER(Форма!F107),Форма!F107&gt;0),"","ошибка"),"")</f>
      </c>
      <c r="G107" s="15">
        <f>IF($I107=1,IF(OR(AND(Форма!G$76="",Форма!G107=""),AND(Форма!G$76&lt;&gt;"",ISNUMBER(Форма!F107),Форма!G107&gt;0)),"","ошибка"),"")</f>
      </c>
      <c r="I107" s="13">
        <f>IF(LEN(CONCATENATE(Форма!A107,Форма!C107,Форма!E107,Форма!F107,Форма!G107))&gt;0,1,0)</f>
        <v>0</v>
      </c>
      <c r="J107" s="13">
        <f>SUBSTITUTE(SUBSTITUTE(SUBSTITUTE(SUBSTITUTE(SUBSTITUTE(SUBSTITUTE(SUBSTITUTE(CONCATENATE(Форма!A107,Форма!C107)," ","_"),"*","_"),"?","_"),"&lt;","_"),"&gt;","_"),"=","_"),"!","_")</f>
      </c>
    </row>
    <row r="108" spans="1:10" ht="25.5" customHeight="1">
      <c r="A108" s="66">
        <f>IF($I108=1,IF(AND(COUNTIF(EconomicSubjects,Форма!A108)&gt;0,Форма!A108&lt;&gt;""),IF(COUNTIF(ESAndMO,J108)&gt;1,"Совпадающая комбинация ХС и МО",""),"ошибка"),"")</f>
      </c>
      <c r="B108" s="66"/>
      <c r="C108" s="66">
        <f ca="1">IF($I108=1,IF(MORangeName="","ошибка",IF(AND(LEFT(Форма!C108,1)=" ",COUNTIF(INDIRECT(MORangeName),Форма!C108)&gt;0),IF(COUNTIF(ESAndMO,J108)&gt;1,"Совпадающая комбинация ХС и МО",""),"ошибка")),"")</f>
      </c>
      <c r="D108" s="56"/>
      <c r="E108" s="45">
        <f>IF($I108=1,IF(AND(ISNUMBER(Форма!E108),Форма!E108&gt;0),"","ошибка"),"")</f>
      </c>
      <c r="F108" s="15">
        <f>IF($I108=1,IF(AND(ISNUMBER(Форма!F108),Форма!F108&gt;0),"","ошибка"),"")</f>
      </c>
      <c r="G108" s="15">
        <f>IF($I108=1,IF(OR(AND(Форма!G$76="",Форма!G108=""),AND(Форма!G$76&lt;&gt;"",ISNUMBER(Форма!F108),Форма!G108&gt;0)),"","ошибка"),"")</f>
      </c>
      <c r="I108" s="13">
        <f>IF(LEN(CONCATENATE(Форма!A108,Форма!C108,Форма!E108,Форма!F108,Форма!G108))&gt;0,1,0)</f>
        <v>0</v>
      </c>
      <c r="J108" s="13">
        <f>SUBSTITUTE(SUBSTITUTE(SUBSTITUTE(SUBSTITUTE(SUBSTITUTE(SUBSTITUTE(SUBSTITUTE(CONCATENATE(Форма!A108,Форма!C108)," ","_"),"*","_"),"?","_"),"&lt;","_"),"&gt;","_"),"=","_"),"!","_")</f>
      </c>
    </row>
    <row r="109" spans="1:10" ht="25.5" customHeight="1">
      <c r="A109" s="66">
        <f>IF($I109=1,IF(AND(COUNTIF(EconomicSubjects,Форма!A109)&gt;0,Форма!A109&lt;&gt;""),IF(COUNTIF(ESAndMO,J109)&gt;1,"Совпадающая комбинация ХС и МО",""),"ошибка"),"")</f>
      </c>
      <c r="B109" s="66"/>
      <c r="C109" s="66">
        <f ca="1">IF($I109=1,IF(MORangeName="","ошибка",IF(AND(LEFT(Форма!C109,1)=" ",COUNTIF(INDIRECT(MORangeName),Форма!C109)&gt;0),IF(COUNTIF(ESAndMO,J109)&gt;1,"Совпадающая комбинация ХС и МО",""),"ошибка")),"")</f>
      </c>
      <c r="D109" s="56"/>
      <c r="E109" s="45">
        <f>IF($I109=1,IF(AND(ISNUMBER(Форма!E109),Форма!E109&gt;0),"","ошибка"),"")</f>
      </c>
      <c r="F109" s="15">
        <f>IF($I109=1,IF(AND(ISNUMBER(Форма!F109),Форма!F109&gt;0),"","ошибка"),"")</f>
      </c>
      <c r="G109" s="15">
        <f>IF($I109=1,IF(OR(AND(Форма!G$76="",Форма!G109=""),AND(Форма!G$76&lt;&gt;"",ISNUMBER(Форма!F109),Форма!G109&gt;0)),"","ошибка"),"")</f>
      </c>
      <c r="I109" s="13">
        <f>IF(LEN(CONCATENATE(Форма!A109,Форма!C109,Форма!E109,Форма!F109,Форма!G109))&gt;0,1,0)</f>
        <v>0</v>
      </c>
      <c r="J109" s="13">
        <f>SUBSTITUTE(SUBSTITUTE(SUBSTITUTE(SUBSTITUTE(SUBSTITUTE(SUBSTITUTE(SUBSTITUTE(CONCATENATE(Форма!A109,Форма!C109)," ","_"),"*","_"),"?","_"),"&lt;","_"),"&gt;","_"),"=","_"),"!","_")</f>
      </c>
    </row>
    <row r="110" spans="1:10" ht="25.5" customHeight="1">
      <c r="A110" s="66">
        <f>IF($I110=1,IF(AND(COUNTIF(EconomicSubjects,Форма!A110)&gt;0,Форма!A110&lt;&gt;""),IF(COUNTIF(ESAndMO,J110)&gt;1,"Совпадающая комбинация ХС и МО",""),"ошибка"),"")</f>
      </c>
      <c r="B110" s="66"/>
      <c r="C110" s="66">
        <f ca="1">IF($I110=1,IF(MORangeName="","ошибка",IF(AND(LEFT(Форма!C110,1)=" ",COUNTIF(INDIRECT(MORangeName),Форма!C110)&gt;0),IF(COUNTIF(ESAndMO,J110)&gt;1,"Совпадающая комбинация ХС и МО",""),"ошибка")),"")</f>
      </c>
      <c r="D110" s="56"/>
      <c r="E110" s="45">
        <f>IF($I110=1,IF(AND(ISNUMBER(Форма!E110),Форма!E110&gt;0),"","ошибка"),"")</f>
      </c>
      <c r="F110" s="15">
        <f>IF($I110=1,IF(AND(ISNUMBER(Форма!F110),Форма!F110&gt;0),"","ошибка"),"")</f>
      </c>
      <c r="G110" s="15">
        <f>IF($I110=1,IF(OR(AND(Форма!G$76="",Форма!G110=""),AND(Форма!G$76&lt;&gt;"",ISNUMBER(Форма!F110),Форма!G110&gt;0)),"","ошибка"),"")</f>
      </c>
      <c r="I110" s="13">
        <f>IF(LEN(CONCATENATE(Форма!A110,Форма!C110,Форма!E110,Форма!F110,Форма!G110))&gt;0,1,0)</f>
        <v>0</v>
      </c>
      <c r="J110" s="13">
        <f>SUBSTITUTE(SUBSTITUTE(SUBSTITUTE(SUBSTITUTE(SUBSTITUTE(SUBSTITUTE(SUBSTITUTE(CONCATENATE(Форма!A110,Форма!C110)," ","_"),"*","_"),"?","_"),"&lt;","_"),"&gt;","_"),"=","_"),"!","_")</f>
      </c>
    </row>
    <row r="111" spans="1:10" ht="25.5" customHeight="1">
      <c r="A111" s="66">
        <f>IF($I111=1,IF(AND(COUNTIF(EconomicSubjects,Форма!A111)&gt;0,Форма!A111&lt;&gt;""),IF(COUNTIF(ESAndMO,J111)&gt;1,"Совпадающая комбинация ХС и МО",""),"ошибка"),"")</f>
      </c>
      <c r="B111" s="66"/>
      <c r="C111" s="66">
        <f ca="1">IF($I111=1,IF(MORangeName="","ошибка",IF(AND(LEFT(Форма!C111,1)=" ",COUNTIF(INDIRECT(MORangeName),Форма!C111)&gt;0),IF(COUNTIF(ESAndMO,J111)&gt;1,"Совпадающая комбинация ХС и МО",""),"ошибка")),"")</f>
      </c>
      <c r="D111" s="56"/>
      <c r="E111" s="45">
        <f>IF($I111=1,IF(AND(ISNUMBER(Форма!E111),Форма!E111&gt;0),"","ошибка"),"")</f>
      </c>
      <c r="F111" s="15">
        <f>IF($I111=1,IF(AND(ISNUMBER(Форма!F111),Форма!F111&gt;0),"","ошибка"),"")</f>
      </c>
      <c r="G111" s="15">
        <f>IF($I111=1,IF(OR(AND(Форма!G$76="",Форма!G111=""),AND(Форма!G$76&lt;&gt;"",ISNUMBER(Форма!F111),Форма!G111&gt;0)),"","ошибка"),"")</f>
      </c>
      <c r="I111" s="13">
        <f>IF(LEN(CONCATENATE(Форма!A111,Форма!C111,Форма!E111,Форма!F111,Форма!G111))&gt;0,1,0)</f>
        <v>0</v>
      </c>
      <c r="J111" s="13">
        <f>SUBSTITUTE(SUBSTITUTE(SUBSTITUTE(SUBSTITUTE(SUBSTITUTE(SUBSTITUTE(SUBSTITUTE(CONCATENATE(Форма!A111,Форма!C111)," ","_"),"*","_"),"?","_"),"&lt;","_"),"&gt;","_"),"=","_"),"!","_")</f>
      </c>
    </row>
    <row r="112" spans="1:10" ht="25.5" customHeight="1">
      <c r="A112" s="66">
        <f>IF($I112=1,IF(AND(COUNTIF(EconomicSubjects,Форма!A112)&gt;0,Форма!A112&lt;&gt;""),IF(COUNTIF(ESAndMO,J112)&gt;1,"Совпадающая комбинация ХС и МО",""),"ошибка"),"")</f>
      </c>
      <c r="B112" s="66"/>
      <c r="C112" s="66">
        <f ca="1">IF($I112=1,IF(MORangeName="","ошибка",IF(AND(LEFT(Форма!C112,1)=" ",COUNTIF(INDIRECT(MORangeName),Форма!C112)&gt;0),IF(COUNTIF(ESAndMO,J112)&gt;1,"Совпадающая комбинация ХС и МО",""),"ошибка")),"")</f>
      </c>
      <c r="D112" s="56"/>
      <c r="E112" s="45">
        <f>IF($I112=1,IF(AND(ISNUMBER(Форма!E112),Форма!E112&gt;0),"","ошибка"),"")</f>
      </c>
      <c r="F112" s="15">
        <f>IF($I112=1,IF(AND(ISNUMBER(Форма!F112),Форма!F112&gt;0),"","ошибка"),"")</f>
      </c>
      <c r="G112" s="15">
        <f>IF($I112=1,IF(OR(AND(Форма!G$76="",Форма!G112=""),AND(Форма!G$76&lt;&gt;"",ISNUMBER(Форма!F112),Форма!G112&gt;0)),"","ошибка"),"")</f>
      </c>
      <c r="I112" s="13">
        <f>IF(LEN(CONCATENATE(Форма!A112,Форма!C112,Форма!E112,Форма!F112,Форма!G112))&gt;0,1,0)</f>
        <v>0</v>
      </c>
      <c r="J112" s="13">
        <f>SUBSTITUTE(SUBSTITUTE(SUBSTITUTE(SUBSTITUTE(SUBSTITUTE(SUBSTITUTE(SUBSTITUTE(CONCATENATE(Форма!A112,Форма!C112)," ","_"),"*","_"),"?","_"),"&lt;","_"),"&gt;","_"),"=","_"),"!","_")</f>
      </c>
    </row>
    <row r="113" spans="1:10" ht="25.5" customHeight="1">
      <c r="A113" s="66">
        <f>IF($I113=1,IF(AND(COUNTIF(EconomicSubjects,Форма!A113)&gt;0,Форма!A113&lt;&gt;""),IF(COUNTIF(ESAndMO,J113)&gt;1,"Совпадающая комбинация ХС и МО",""),"ошибка"),"")</f>
      </c>
      <c r="B113" s="66"/>
      <c r="C113" s="66">
        <f ca="1">IF($I113=1,IF(MORangeName="","ошибка",IF(AND(LEFT(Форма!C113,1)=" ",COUNTIF(INDIRECT(MORangeName),Форма!C113)&gt;0),IF(COUNTIF(ESAndMO,J113)&gt;1,"Совпадающая комбинация ХС и МО",""),"ошибка")),"")</f>
      </c>
      <c r="D113" s="56"/>
      <c r="E113" s="45">
        <f>IF($I113=1,IF(AND(ISNUMBER(Форма!E113),Форма!E113&gt;0),"","ошибка"),"")</f>
      </c>
      <c r="F113" s="15">
        <f>IF($I113=1,IF(AND(ISNUMBER(Форма!F113),Форма!F113&gt;0),"","ошибка"),"")</f>
      </c>
      <c r="G113" s="15">
        <f>IF($I113=1,IF(OR(AND(Форма!G$76="",Форма!G113=""),AND(Форма!G$76&lt;&gt;"",ISNUMBER(Форма!F113),Форма!G113&gt;0)),"","ошибка"),"")</f>
      </c>
      <c r="I113" s="13">
        <f>IF(LEN(CONCATENATE(Форма!A113,Форма!C113,Форма!E113,Форма!F113,Форма!G113))&gt;0,1,0)</f>
        <v>0</v>
      </c>
      <c r="J113" s="13">
        <f>SUBSTITUTE(SUBSTITUTE(SUBSTITUTE(SUBSTITUTE(SUBSTITUTE(SUBSTITUTE(SUBSTITUTE(CONCATENATE(Форма!A113,Форма!C113)," ","_"),"*","_"),"?","_"),"&lt;","_"),"&gt;","_"),"=","_"),"!","_")</f>
      </c>
    </row>
    <row r="114" spans="1:10" ht="25.5" customHeight="1">
      <c r="A114" s="66">
        <f>IF($I114=1,IF(AND(COUNTIF(EconomicSubjects,Форма!A114)&gt;0,Форма!A114&lt;&gt;""),IF(COUNTIF(ESAndMO,J114)&gt;1,"Совпадающая комбинация ХС и МО",""),"ошибка"),"")</f>
      </c>
      <c r="B114" s="66"/>
      <c r="C114" s="66">
        <f ca="1">IF($I114=1,IF(MORangeName="","ошибка",IF(AND(LEFT(Форма!C114,1)=" ",COUNTIF(INDIRECT(MORangeName),Форма!C114)&gt;0),IF(COUNTIF(ESAndMO,J114)&gt;1,"Совпадающая комбинация ХС и МО",""),"ошибка")),"")</f>
      </c>
      <c r="D114" s="56"/>
      <c r="E114" s="45">
        <f>IF($I114=1,IF(AND(ISNUMBER(Форма!E114),Форма!E114&gt;0),"","ошибка"),"")</f>
      </c>
      <c r="F114" s="15">
        <f>IF($I114=1,IF(AND(ISNUMBER(Форма!F114),Форма!F114&gt;0),"","ошибка"),"")</f>
      </c>
      <c r="G114" s="15">
        <f>IF($I114=1,IF(OR(AND(Форма!G$76="",Форма!G114=""),AND(Форма!G$76&lt;&gt;"",ISNUMBER(Форма!F114),Форма!G114&gt;0)),"","ошибка"),"")</f>
      </c>
      <c r="I114" s="13">
        <f>IF(LEN(CONCATENATE(Форма!A114,Форма!C114,Форма!E114,Форма!F114,Форма!G114))&gt;0,1,0)</f>
        <v>0</v>
      </c>
      <c r="J114" s="13">
        <f>SUBSTITUTE(SUBSTITUTE(SUBSTITUTE(SUBSTITUTE(SUBSTITUTE(SUBSTITUTE(SUBSTITUTE(CONCATENATE(Форма!A114,Форма!C114)," ","_"),"*","_"),"?","_"),"&lt;","_"),"&gt;","_"),"=","_"),"!","_")</f>
      </c>
    </row>
    <row r="115" spans="1:10" ht="25.5" customHeight="1">
      <c r="A115" s="66">
        <f>IF($I115=1,IF(AND(COUNTIF(EconomicSubjects,Форма!A115)&gt;0,Форма!A115&lt;&gt;""),IF(COUNTIF(ESAndMO,J115)&gt;1,"Совпадающая комбинация ХС и МО",""),"ошибка"),"")</f>
      </c>
      <c r="B115" s="66"/>
      <c r="C115" s="66">
        <f ca="1">IF($I115=1,IF(MORangeName="","ошибка",IF(AND(LEFT(Форма!C115,1)=" ",COUNTIF(INDIRECT(MORangeName),Форма!C115)&gt;0),IF(COUNTIF(ESAndMO,J115)&gt;1,"Совпадающая комбинация ХС и МО",""),"ошибка")),"")</f>
      </c>
      <c r="D115" s="56"/>
      <c r="E115" s="45">
        <f>IF($I115=1,IF(AND(ISNUMBER(Форма!E115),Форма!E115&gt;0),"","ошибка"),"")</f>
      </c>
      <c r="F115" s="15">
        <f>IF($I115=1,IF(AND(ISNUMBER(Форма!F115),Форма!F115&gt;0),"","ошибка"),"")</f>
      </c>
      <c r="G115" s="15">
        <f>IF($I115=1,IF(OR(AND(Форма!G$76="",Форма!G115=""),AND(Форма!G$76&lt;&gt;"",ISNUMBER(Форма!F115),Форма!G115&gt;0)),"","ошибка"),"")</f>
      </c>
      <c r="I115" s="13">
        <f>IF(LEN(CONCATENATE(Форма!A115,Форма!C115,Форма!E115,Форма!F115,Форма!G115))&gt;0,1,0)</f>
        <v>0</v>
      </c>
      <c r="J115" s="13">
        <f>SUBSTITUTE(SUBSTITUTE(SUBSTITUTE(SUBSTITUTE(SUBSTITUTE(SUBSTITUTE(SUBSTITUTE(CONCATENATE(Форма!A115,Форма!C115)," ","_"),"*","_"),"?","_"),"&lt;","_"),"&gt;","_"),"=","_"),"!","_")</f>
      </c>
    </row>
    <row r="116" spans="1:10" ht="25.5" customHeight="1">
      <c r="A116" s="66">
        <f>IF($I116=1,IF(AND(COUNTIF(EconomicSubjects,Форма!A116)&gt;0,Форма!A116&lt;&gt;""),IF(COUNTIF(ESAndMO,J116)&gt;1,"Совпадающая комбинация ХС и МО",""),"ошибка"),"")</f>
      </c>
      <c r="B116" s="66"/>
      <c r="C116" s="66">
        <f ca="1">IF($I116=1,IF(MORangeName="","ошибка",IF(AND(LEFT(Форма!C116,1)=" ",COUNTIF(INDIRECT(MORangeName),Форма!C116)&gt;0),IF(COUNTIF(ESAndMO,J116)&gt;1,"Совпадающая комбинация ХС и МО",""),"ошибка")),"")</f>
      </c>
      <c r="D116" s="56"/>
      <c r="E116" s="45">
        <f>IF($I116=1,IF(AND(ISNUMBER(Форма!E116),Форма!E116&gt;0),"","ошибка"),"")</f>
      </c>
      <c r="F116" s="15">
        <f>IF($I116=1,IF(AND(ISNUMBER(Форма!F116),Форма!F116&gt;0),"","ошибка"),"")</f>
      </c>
      <c r="G116" s="15">
        <f>IF($I116=1,IF(OR(AND(Форма!G$76="",Форма!G116=""),AND(Форма!G$76&lt;&gt;"",ISNUMBER(Форма!F116),Форма!G116&gt;0)),"","ошибка"),"")</f>
      </c>
      <c r="I116" s="13">
        <f>IF(LEN(CONCATENATE(Форма!A116,Форма!C116,Форма!E116,Форма!F116,Форма!G116))&gt;0,1,0)</f>
        <v>0</v>
      </c>
      <c r="J116" s="13">
        <f>SUBSTITUTE(SUBSTITUTE(SUBSTITUTE(SUBSTITUTE(SUBSTITUTE(SUBSTITUTE(SUBSTITUTE(CONCATENATE(Форма!A116,Форма!C116)," ","_"),"*","_"),"?","_"),"&lt;","_"),"&gt;","_"),"=","_"),"!","_")</f>
      </c>
    </row>
    <row r="117" spans="1:10" ht="25.5" customHeight="1">
      <c r="A117" s="66">
        <f>IF($I117=1,IF(AND(COUNTIF(EconomicSubjects,Форма!A117)&gt;0,Форма!A117&lt;&gt;""),IF(COUNTIF(ESAndMO,J117)&gt;1,"Совпадающая комбинация ХС и МО",""),"ошибка"),"")</f>
      </c>
      <c r="B117" s="66"/>
      <c r="C117" s="66">
        <f ca="1">IF($I117=1,IF(MORangeName="","ошибка",IF(AND(LEFT(Форма!C117,1)=" ",COUNTIF(INDIRECT(MORangeName),Форма!C117)&gt;0),IF(COUNTIF(ESAndMO,J117)&gt;1,"Совпадающая комбинация ХС и МО",""),"ошибка")),"")</f>
      </c>
      <c r="D117" s="56"/>
      <c r="E117" s="45">
        <f>IF($I117=1,IF(AND(ISNUMBER(Форма!E117),Форма!E117&gt;0),"","ошибка"),"")</f>
      </c>
      <c r="F117" s="15">
        <f>IF($I117=1,IF(AND(ISNUMBER(Форма!F117),Форма!F117&gt;0),"","ошибка"),"")</f>
      </c>
      <c r="G117" s="15">
        <f>IF($I117=1,IF(OR(AND(Форма!G$76="",Форма!G117=""),AND(Форма!G$76&lt;&gt;"",ISNUMBER(Форма!F117),Форма!G117&gt;0)),"","ошибка"),"")</f>
      </c>
      <c r="I117" s="13">
        <f>IF(LEN(CONCATENATE(Форма!A117,Форма!C117,Форма!E117,Форма!F117,Форма!G117))&gt;0,1,0)</f>
        <v>0</v>
      </c>
      <c r="J117" s="13">
        <f>SUBSTITUTE(SUBSTITUTE(SUBSTITUTE(SUBSTITUTE(SUBSTITUTE(SUBSTITUTE(SUBSTITUTE(CONCATENATE(Форма!A117,Форма!C117)," ","_"),"*","_"),"?","_"),"&lt;","_"),"&gt;","_"),"=","_"),"!","_")</f>
      </c>
    </row>
    <row r="118" spans="1:10" ht="25.5" customHeight="1">
      <c r="A118" s="66">
        <f>IF($I118=1,IF(AND(COUNTIF(EconomicSubjects,Форма!A118)&gt;0,Форма!A118&lt;&gt;""),IF(COUNTIF(ESAndMO,J118)&gt;1,"Совпадающая комбинация ХС и МО",""),"ошибка"),"")</f>
      </c>
      <c r="B118" s="66"/>
      <c r="C118" s="66">
        <f ca="1">IF($I118=1,IF(MORangeName="","ошибка",IF(AND(LEFT(Форма!C118,1)=" ",COUNTIF(INDIRECT(MORangeName),Форма!C118)&gt;0),IF(COUNTIF(ESAndMO,J118)&gt;1,"Совпадающая комбинация ХС и МО",""),"ошибка")),"")</f>
      </c>
      <c r="D118" s="56"/>
      <c r="E118" s="45">
        <f>IF($I118=1,IF(AND(ISNUMBER(Форма!E118),Форма!E118&gt;0),"","ошибка"),"")</f>
      </c>
      <c r="F118" s="15">
        <f>IF($I118=1,IF(AND(ISNUMBER(Форма!F118),Форма!F118&gt;0),"","ошибка"),"")</f>
      </c>
      <c r="G118" s="15">
        <f>IF($I118=1,IF(OR(AND(Форма!G$76="",Форма!G118=""),AND(Форма!G$76&lt;&gt;"",ISNUMBER(Форма!F118),Форма!G118&gt;0)),"","ошибка"),"")</f>
      </c>
      <c r="I118" s="13">
        <f>IF(LEN(CONCATENATE(Форма!A118,Форма!C118,Форма!E118,Форма!F118,Форма!G118))&gt;0,1,0)</f>
        <v>0</v>
      </c>
      <c r="J118" s="13">
        <f>SUBSTITUTE(SUBSTITUTE(SUBSTITUTE(SUBSTITUTE(SUBSTITUTE(SUBSTITUTE(SUBSTITUTE(CONCATENATE(Форма!A118,Форма!C118)," ","_"),"*","_"),"?","_"),"&lt;","_"),"&gt;","_"),"=","_"),"!","_")</f>
      </c>
    </row>
    <row r="119" spans="1:10" ht="25.5" customHeight="1">
      <c r="A119" s="66">
        <f>IF($I119=1,IF(AND(COUNTIF(EconomicSubjects,Форма!A119)&gt;0,Форма!A119&lt;&gt;""),IF(COUNTIF(ESAndMO,J119)&gt;1,"Совпадающая комбинация ХС и МО",""),"ошибка"),"")</f>
      </c>
      <c r="B119" s="66"/>
      <c r="C119" s="66">
        <f ca="1">IF($I119=1,IF(MORangeName="","ошибка",IF(AND(LEFT(Форма!C119,1)=" ",COUNTIF(INDIRECT(MORangeName),Форма!C119)&gt;0),IF(COUNTIF(ESAndMO,J119)&gt;1,"Совпадающая комбинация ХС и МО",""),"ошибка")),"")</f>
      </c>
      <c r="D119" s="56"/>
      <c r="E119" s="45">
        <f>IF($I119=1,IF(AND(ISNUMBER(Форма!E119),Форма!E119&gt;0),"","ошибка"),"")</f>
      </c>
      <c r="F119" s="15">
        <f>IF($I119=1,IF(AND(ISNUMBER(Форма!F119),Форма!F119&gt;0),"","ошибка"),"")</f>
      </c>
      <c r="G119" s="15">
        <f>IF($I119=1,IF(OR(AND(Форма!G$76="",Форма!G119=""),AND(Форма!G$76&lt;&gt;"",ISNUMBER(Форма!F119),Форма!G119&gt;0)),"","ошибка"),"")</f>
      </c>
      <c r="I119" s="13">
        <f>IF(LEN(CONCATENATE(Форма!A119,Форма!C119,Форма!E119,Форма!F119,Форма!G119))&gt;0,1,0)</f>
        <v>0</v>
      </c>
      <c r="J119" s="13">
        <f>SUBSTITUTE(SUBSTITUTE(SUBSTITUTE(SUBSTITUTE(SUBSTITUTE(SUBSTITUTE(SUBSTITUTE(CONCATENATE(Форма!A119,Форма!C119)," ","_"),"*","_"),"?","_"),"&lt;","_"),"&gt;","_"),"=","_"),"!","_")</f>
      </c>
    </row>
    <row r="120" spans="1:10" ht="25.5" customHeight="1">
      <c r="A120" s="66">
        <f>IF($I120=1,IF(AND(COUNTIF(EconomicSubjects,Форма!A120)&gt;0,Форма!A120&lt;&gt;""),IF(COUNTIF(ESAndMO,J120)&gt;1,"Совпадающая комбинация ХС и МО",""),"ошибка"),"")</f>
      </c>
      <c r="B120" s="66"/>
      <c r="C120" s="66">
        <f ca="1">IF($I120=1,IF(MORangeName="","ошибка",IF(AND(LEFT(Форма!C120,1)=" ",COUNTIF(INDIRECT(MORangeName),Форма!C120)&gt;0),IF(COUNTIF(ESAndMO,J120)&gt;1,"Совпадающая комбинация ХС и МО",""),"ошибка")),"")</f>
      </c>
      <c r="D120" s="56"/>
      <c r="E120" s="45">
        <f>IF($I120=1,IF(AND(ISNUMBER(Форма!E120),Форма!E120&gt;0),"","ошибка"),"")</f>
      </c>
      <c r="F120" s="15">
        <f>IF($I120=1,IF(AND(ISNUMBER(Форма!F120),Форма!F120&gt;0),"","ошибка"),"")</f>
      </c>
      <c r="G120" s="15">
        <f>IF($I120=1,IF(OR(AND(Форма!G$76="",Форма!G120=""),AND(Форма!G$76&lt;&gt;"",ISNUMBER(Форма!F120),Форма!G120&gt;0)),"","ошибка"),"")</f>
      </c>
      <c r="I120" s="13">
        <f>IF(LEN(CONCATENATE(Форма!A120,Форма!C120,Форма!E120,Форма!F120,Форма!G120))&gt;0,1,0)</f>
        <v>0</v>
      </c>
      <c r="J120" s="13">
        <f>SUBSTITUTE(SUBSTITUTE(SUBSTITUTE(SUBSTITUTE(SUBSTITUTE(SUBSTITUTE(SUBSTITUTE(CONCATENATE(Форма!A120,Форма!C120)," ","_"),"*","_"),"?","_"),"&lt;","_"),"&gt;","_"),"=","_"),"!","_")</f>
      </c>
    </row>
    <row r="121" spans="1:10" ht="25.5" customHeight="1">
      <c r="A121" s="66">
        <f>IF($I121=1,IF(AND(COUNTIF(EconomicSubjects,Форма!A121)&gt;0,Форма!A121&lt;&gt;""),IF(COUNTIF(ESAndMO,J121)&gt;1,"Совпадающая комбинация ХС и МО",""),"ошибка"),"")</f>
      </c>
      <c r="B121" s="66"/>
      <c r="C121" s="66">
        <f ca="1">IF($I121=1,IF(MORangeName="","ошибка",IF(AND(LEFT(Форма!C121,1)=" ",COUNTIF(INDIRECT(MORangeName),Форма!C121)&gt;0),IF(COUNTIF(ESAndMO,J121)&gt;1,"Совпадающая комбинация ХС и МО",""),"ошибка")),"")</f>
      </c>
      <c r="D121" s="56"/>
      <c r="E121" s="45">
        <f>IF($I121=1,IF(AND(ISNUMBER(Форма!E121),Форма!E121&gt;0),"","ошибка"),"")</f>
      </c>
      <c r="F121" s="15">
        <f>IF($I121=1,IF(AND(ISNUMBER(Форма!F121),Форма!F121&gt;0),"","ошибка"),"")</f>
      </c>
      <c r="G121" s="15">
        <f>IF($I121=1,IF(OR(AND(Форма!G$76="",Форма!G121=""),AND(Форма!G$76&lt;&gt;"",ISNUMBER(Форма!F121),Форма!G121&gt;0)),"","ошибка"),"")</f>
      </c>
      <c r="I121" s="13">
        <f>IF(LEN(CONCATENATE(Форма!A121,Форма!C121,Форма!E121,Форма!F121,Форма!G121))&gt;0,1,0)</f>
        <v>0</v>
      </c>
      <c r="J121" s="13">
        <f>SUBSTITUTE(SUBSTITUTE(SUBSTITUTE(SUBSTITUTE(SUBSTITUTE(SUBSTITUTE(SUBSTITUTE(CONCATENATE(Форма!A121,Форма!C121)," ","_"),"*","_"),"?","_"),"&lt;","_"),"&gt;","_"),"=","_"),"!","_")</f>
      </c>
    </row>
    <row r="122" spans="1:10" ht="25.5" customHeight="1">
      <c r="A122" s="66">
        <f>IF($I122=1,IF(AND(COUNTIF(EconomicSubjects,Форма!A122)&gt;0,Форма!A122&lt;&gt;""),IF(COUNTIF(ESAndMO,J122)&gt;1,"Совпадающая комбинация ХС и МО",""),"ошибка"),"")</f>
      </c>
      <c r="B122" s="66"/>
      <c r="C122" s="66">
        <f ca="1">IF($I122=1,IF(MORangeName="","ошибка",IF(AND(LEFT(Форма!C122,1)=" ",COUNTIF(INDIRECT(MORangeName),Форма!C122)&gt;0),IF(COUNTIF(ESAndMO,J122)&gt;1,"Совпадающая комбинация ХС и МО",""),"ошибка")),"")</f>
      </c>
      <c r="D122" s="56"/>
      <c r="E122" s="45">
        <f>IF($I122=1,IF(AND(ISNUMBER(Форма!E122),Форма!E122&gt;0),"","ошибка"),"")</f>
      </c>
      <c r="F122" s="15">
        <f>IF($I122=1,IF(AND(ISNUMBER(Форма!F122),Форма!F122&gt;0),"","ошибка"),"")</f>
      </c>
      <c r="G122" s="15">
        <f>IF($I122=1,IF(OR(AND(Форма!G$76="",Форма!G122=""),AND(Форма!G$76&lt;&gt;"",ISNUMBER(Форма!F122),Форма!G122&gt;0)),"","ошибка"),"")</f>
      </c>
      <c r="I122" s="13">
        <f>IF(LEN(CONCATENATE(Форма!A122,Форма!C122,Форма!E122,Форма!F122,Форма!G122))&gt;0,1,0)</f>
        <v>0</v>
      </c>
      <c r="J122" s="13">
        <f>SUBSTITUTE(SUBSTITUTE(SUBSTITUTE(SUBSTITUTE(SUBSTITUTE(SUBSTITUTE(SUBSTITUTE(CONCATENATE(Форма!A122,Форма!C122)," ","_"),"*","_"),"?","_"),"&lt;","_"),"&gt;","_"),"=","_"),"!","_")</f>
      </c>
    </row>
    <row r="123" spans="1:10" ht="25.5" customHeight="1">
      <c r="A123" s="66">
        <f>IF($I123=1,IF(AND(COUNTIF(EconomicSubjects,Форма!A123)&gt;0,Форма!A123&lt;&gt;""),IF(COUNTIF(ESAndMO,J123)&gt;1,"Совпадающая комбинация ХС и МО",""),"ошибка"),"")</f>
      </c>
      <c r="B123" s="66"/>
      <c r="C123" s="66">
        <f ca="1">IF($I123=1,IF(MORangeName="","ошибка",IF(AND(LEFT(Форма!C123,1)=" ",COUNTIF(INDIRECT(MORangeName),Форма!C123)&gt;0),IF(COUNTIF(ESAndMO,J123)&gt;1,"Совпадающая комбинация ХС и МО",""),"ошибка")),"")</f>
      </c>
      <c r="D123" s="56"/>
      <c r="E123" s="45">
        <f>IF($I123=1,IF(AND(ISNUMBER(Форма!E123),Форма!E123&gt;0),"","ошибка"),"")</f>
      </c>
      <c r="F123" s="15">
        <f>IF($I123=1,IF(AND(ISNUMBER(Форма!F123),Форма!F123&gt;0),"","ошибка"),"")</f>
      </c>
      <c r="G123" s="15">
        <f>IF($I123=1,IF(OR(AND(Форма!G$76="",Форма!G123=""),AND(Форма!G$76&lt;&gt;"",ISNUMBER(Форма!F123),Форма!G123&gt;0)),"","ошибка"),"")</f>
      </c>
      <c r="I123" s="13">
        <f>IF(LEN(CONCATENATE(Форма!A123,Форма!C123,Форма!E123,Форма!F123,Форма!G123))&gt;0,1,0)</f>
        <v>0</v>
      </c>
      <c r="J123" s="13">
        <f>SUBSTITUTE(SUBSTITUTE(SUBSTITUTE(SUBSTITUTE(SUBSTITUTE(SUBSTITUTE(SUBSTITUTE(CONCATENATE(Форма!A123,Форма!C123)," ","_"),"*","_"),"?","_"),"&lt;","_"),"&gt;","_"),"=","_"),"!","_")</f>
      </c>
    </row>
    <row r="124" spans="1:10" ht="25.5" customHeight="1">
      <c r="A124" s="66">
        <f>IF($I124=1,IF(AND(COUNTIF(EconomicSubjects,Форма!A124)&gt;0,Форма!A124&lt;&gt;""),IF(COUNTIF(ESAndMO,J124)&gt;1,"Совпадающая комбинация ХС и МО",""),"ошибка"),"")</f>
      </c>
      <c r="B124" s="66"/>
      <c r="C124" s="66">
        <f ca="1">IF($I124=1,IF(MORangeName="","ошибка",IF(AND(LEFT(Форма!C124,1)=" ",COUNTIF(INDIRECT(MORangeName),Форма!C124)&gt;0),IF(COUNTIF(ESAndMO,J124)&gt;1,"Совпадающая комбинация ХС и МО",""),"ошибка")),"")</f>
      </c>
      <c r="D124" s="56"/>
      <c r="E124" s="45">
        <f>IF($I124=1,IF(AND(ISNUMBER(Форма!E124),Форма!E124&gt;0),"","ошибка"),"")</f>
      </c>
      <c r="F124" s="15">
        <f>IF($I124=1,IF(AND(ISNUMBER(Форма!F124),Форма!F124&gt;0),"","ошибка"),"")</f>
      </c>
      <c r="G124" s="15">
        <f>IF($I124=1,IF(OR(AND(Форма!G$76="",Форма!G124=""),AND(Форма!G$76&lt;&gt;"",ISNUMBER(Форма!F124),Форма!G124&gt;0)),"","ошибка"),"")</f>
      </c>
      <c r="I124" s="13">
        <f>IF(LEN(CONCATENATE(Форма!A124,Форма!C124,Форма!E124,Форма!F124,Форма!G124))&gt;0,1,0)</f>
        <v>0</v>
      </c>
      <c r="J124" s="13">
        <f>SUBSTITUTE(SUBSTITUTE(SUBSTITUTE(SUBSTITUTE(SUBSTITUTE(SUBSTITUTE(SUBSTITUTE(CONCATENATE(Форма!A124,Форма!C124)," ","_"),"*","_"),"?","_"),"&lt;","_"),"&gt;","_"),"=","_"),"!","_")</f>
      </c>
    </row>
    <row r="125" spans="1:10" ht="25.5" customHeight="1">
      <c r="A125" s="66">
        <f>IF($I125=1,IF(AND(COUNTIF(EconomicSubjects,Форма!A125)&gt;0,Форма!A125&lt;&gt;""),IF(COUNTIF(ESAndMO,J125)&gt;1,"Совпадающая комбинация ХС и МО",""),"ошибка"),"")</f>
      </c>
      <c r="B125" s="66"/>
      <c r="C125" s="66">
        <f ca="1">IF($I125=1,IF(MORangeName="","ошибка",IF(AND(LEFT(Форма!C125,1)=" ",COUNTIF(INDIRECT(MORangeName),Форма!C125)&gt;0),IF(COUNTIF(ESAndMO,J125)&gt;1,"Совпадающая комбинация ХС и МО",""),"ошибка")),"")</f>
      </c>
      <c r="D125" s="56"/>
      <c r="E125" s="45">
        <f>IF($I125=1,IF(AND(ISNUMBER(Форма!E125),Форма!E125&gt;0),"","ошибка"),"")</f>
      </c>
      <c r="F125" s="15">
        <f>IF($I125=1,IF(AND(ISNUMBER(Форма!F125),Форма!F125&gt;0),"","ошибка"),"")</f>
      </c>
      <c r="G125" s="15">
        <f>IF($I125=1,IF(OR(AND(Форма!G$76="",Форма!G125=""),AND(Форма!G$76&lt;&gt;"",ISNUMBER(Форма!F125),Форма!G125&gt;0)),"","ошибка"),"")</f>
      </c>
      <c r="I125" s="13">
        <f>IF(LEN(CONCATENATE(Форма!A125,Форма!C125,Форма!E125,Форма!F125,Форма!G125))&gt;0,1,0)</f>
        <v>0</v>
      </c>
      <c r="J125" s="13">
        <f>SUBSTITUTE(SUBSTITUTE(SUBSTITUTE(SUBSTITUTE(SUBSTITUTE(SUBSTITUTE(SUBSTITUTE(CONCATENATE(Форма!A125,Форма!C125)," ","_"),"*","_"),"?","_"),"&lt;","_"),"&gt;","_"),"=","_"),"!","_")</f>
      </c>
    </row>
    <row r="126" spans="1:10" ht="25.5" customHeight="1">
      <c r="A126" s="66">
        <f>IF($I126=1,IF(AND(COUNTIF(EconomicSubjects,Форма!A126)&gt;0,Форма!A126&lt;&gt;""),IF(COUNTIF(ESAndMO,J126)&gt;1,"Совпадающая комбинация ХС и МО",""),"ошибка"),"")</f>
      </c>
      <c r="B126" s="66"/>
      <c r="C126" s="66">
        <f ca="1">IF($I126=1,IF(MORangeName="","ошибка",IF(AND(LEFT(Форма!C126,1)=" ",COUNTIF(INDIRECT(MORangeName),Форма!C126)&gt;0),IF(COUNTIF(ESAndMO,J126)&gt;1,"Совпадающая комбинация ХС и МО",""),"ошибка")),"")</f>
      </c>
      <c r="D126" s="56"/>
      <c r="E126" s="45">
        <f>IF($I126=1,IF(AND(ISNUMBER(Форма!E126),Форма!E126&gt;0),"","ошибка"),"")</f>
      </c>
      <c r="F126" s="15">
        <f>IF($I126=1,IF(AND(ISNUMBER(Форма!F126),Форма!F126&gt;0),"","ошибка"),"")</f>
      </c>
      <c r="G126" s="15">
        <f>IF($I126=1,IF(OR(AND(Форма!G$76="",Форма!G126=""),AND(Форма!G$76&lt;&gt;"",ISNUMBER(Форма!F126),Форма!G126&gt;0)),"","ошибка"),"")</f>
      </c>
      <c r="I126" s="13">
        <f>IF(LEN(CONCATENATE(Форма!A126,Форма!C126,Форма!E126,Форма!F126,Форма!G126))&gt;0,1,0)</f>
        <v>0</v>
      </c>
      <c r="J126" s="13">
        <f>SUBSTITUTE(SUBSTITUTE(SUBSTITUTE(SUBSTITUTE(SUBSTITUTE(SUBSTITUTE(SUBSTITUTE(CONCATENATE(Форма!A126,Форма!C126)," ","_"),"*","_"),"?","_"),"&lt;","_"),"&gt;","_"),"=","_"),"!","_")</f>
      </c>
    </row>
    <row r="127" spans="1:10" ht="25.5" customHeight="1">
      <c r="A127" s="66">
        <f>IF($I127=1,IF(AND(COUNTIF(EconomicSubjects,Форма!A127)&gt;0,Форма!A127&lt;&gt;""),IF(COUNTIF(ESAndMO,J127)&gt;1,"Совпадающая комбинация ХС и МО",""),"ошибка"),"")</f>
      </c>
      <c r="B127" s="66"/>
      <c r="C127" s="66">
        <f ca="1">IF($I127=1,IF(MORangeName="","ошибка",IF(AND(LEFT(Форма!C127,1)=" ",COUNTIF(INDIRECT(MORangeName),Форма!C127)&gt;0),IF(COUNTIF(ESAndMO,J127)&gt;1,"Совпадающая комбинация ХС и МО",""),"ошибка")),"")</f>
      </c>
      <c r="D127" s="56"/>
      <c r="E127" s="45">
        <f>IF($I127=1,IF(AND(ISNUMBER(Форма!E127),Форма!E127&gt;0),"","ошибка"),"")</f>
      </c>
      <c r="F127" s="15">
        <f>IF($I127=1,IF(AND(ISNUMBER(Форма!F127),Форма!F127&gt;0),"","ошибка"),"")</f>
      </c>
      <c r="G127" s="15">
        <f>IF($I127=1,IF(OR(AND(Форма!G$76="",Форма!G127=""),AND(Форма!G$76&lt;&gt;"",ISNUMBER(Форма!F127),Форма!G127&gt;0)),"","ошибка"),"")</f>
      </c>
      <c r="I127" s="13">
        <f>IF(LEN(CONCATENATE(Форма!A127,Форма!C127,Форма!E127,Форма!F127,Форма!G127))&gt;0,1,0)</f>
        <v>0</v>
      </c>
      <c r="J127" s="13">
        <f>SUBSTITUTE(SUBSTITUTE(SUBSTITUTE(SUBSTITUTE(SUBSTITUTE(SUBSTITUTE(SUBSTITUTE(CONCATENATE(Форма!A127,Форма!C127)," ","_"),"*","_"),"?","_"),"&lt;","_"),"&gt;","_"),"=","_"),"!","_")</f>
      </c>
    </row>
    <row r="128" spans="1:10" ht="25.5" customHeight="1">
      <c r="A128" s="66">
        <f>IF($I128=1,IF(AND(COUNTIF(EconomicSubjects,Форма!A128)&gt;0,Форма!A128&lt;&gt;""),IF(COUNTIF(ESAndMO,J128)&gt;1,"Совпадающая комбинация ХС и МО",""),"ошибка"),"")</f>
      </c>
      <c r="B128" s="66"/>
      <c r="C128" s="66">
        <f ca="1">IF($I128=1,IF(MORangeName="","ошибка",IF(AND(LEFT(Форма!C128,1)=" ",COUNTIF(INDIRECT(MORangeName),Форма!C128)&gt;0),IF(COUNTIF(ESAndMO,J128)&gt;1,"Совпадающая комбинация ХС и МО",""),"ошибка")),"")</f>
      </c>
      <c r="D128" s="56"/>
      <c r="E128" s="45">
        <f>IF($I128=1,IF(AND(ISNUMBER(Форма!E128),Форма!E128&gt;0),"","ошибка"),"")</f>
      </c>
      <c r="F128" s="15">
        <f>IF($I128=1,IF(AND(ISNUMBER(Форма!F128),Форма!F128&gt;0),"","ошибка"),"")</f>
      </c>
      <c r="G128" s="15">
        <f>IF($I128=1,IF(OR(AND(Форма!G$76="",Форма!G128=""),AND(Форма!G$76&lt;&gt;"",ISNUMBER(Форма!F128),Форма!G128&gt;0)),"","ошибка"),"")</f>
      </c>
      <c r="I128" s="13">
        <f>IF(LEN(CONCATENATE(Форма!A128,Форма!C128,Форма!E128,Форма!F128,Форма!G128))&gt;0,1,0)</f>
        <v>0</v>
      </c>
      <c r="J128" s="13">
        <f>SUBSTITUTE(SUBSTITUTE(SUBSTITUTE(SUBSTITUTE(SUBSTITUTE(SUBSTITUTE(SUBSTITUTE(CONCATENATE(Форма!A128,Форма!C128)," ","_"),"*","_"),"?","_"),"&lt;","_"),"&gt;","_"),"=","_"),"!","_")</f>
      </c>
    </row>
    <row r="129" spans="1:10" ht="25.5" customHeight="1">
      <c r="A129" s="66">
        <f>IF($I129=1,IF(AND(COUNTIF(EconomicSubjects,Форма!A129)&gt;0,Форма!A129&lt;&gt;""),IF(COUNTIF(ESAndMO,J129)&gt;1,"Совпадающая комбинация ХС и МО",""),"ошибка"),"")</f>
      </c>
      <c r="B129" s="66"/>
      <c r="C129" s="66">
        <f ca="1">IF($I129=1,IF(MORangeName="","ошибка",IF(AND(LEFT(Форма!C129,1)=" ",COUNTIF(INDIRECT(MORangeName),Форма!C129)&gt;0),IF(COUNTIF(ESAndMO,J129)&gt;1,"Совпадающая комбинация ХС и МО",""),"ошибка")),"")</f>
      </c>
      <c r="D129" s="56"/>
      <c r="E129" s="45">
        <f>IF($I129=1,IF(AND(ISNUMBER(Форма!E129),Форма!E129&gt;0),"","ошибка"),"")</f>
      </c>
      <c r="F129" s="15">
        <f>IF($I129=1,IF(AND(ISNUMBER(Форма!F129),Форма!F129&gt;0),"","ошибка"),"")</f>
      </c>
      <c r="G129" s="15">
        <f>IF($I129=1,IF(OR(AND(Форма!G$76="",Форма!G129=""),AND(Форма!G$76&lt;&gt;"",ISNUMBER(Форма!F129),Форма!G129&gt;0)),"","ошибка"),"")</f>
      </c>
      <c r="I129" s="13">
        <f>IF(LEN(CONCATENATE(Форма!A129,Форма!C129,Форма!E129,Форма!F129,Форма!G129))&gt;0,1,0)</f>
        <v>0</v>
      </c>
      <c r="J129" s="13">
        <f>SUBSTITUTE(SUBSTITUTE(SUBSTITUTE(SUBSTITUTE(SUBSTITUTE(SUBSTITUTE(SUBSTITUTE(CONCATENATE(Форма!A129,Форма!C129)," ","_"),"*","_"),"?","_"),"&lt;","_"),"&gt;","_"),"=","_"),"!","_")</f>
      </c>
    </row>
    <row r="130" spans="1:10" ht="25.5" customHeight="1">
      <c r="A130" s="66">
        <f>IF($I130=1,IF(AND(COUNTIF(EconomicSubjects,Форма!A130)&gt;0,Форма!A130&lt;&gt;""),IF(COUNTIF(ESAndMO,J130)&gt;1,"Совпадающая комбинация ХС и МО",""),"ошибка"),"")</f>
      </c>
      <c r="B130" s="66"/>
      <c r="C130" s="66">
        <f ca="1">IF($I130=1,IF(MORangeName="","ошибка",IF(AND(LEFT(Форма!C130,1)=" ",COUNTIF(INDIRECT(MORangeName),Форма!C130)&gt;0),IF(COUNTIF(ESAndMO,J130)&gt;1,"Совпадающая комбинация ХС и МО",""),"ошибка")),"")</f>
      </c>
      <c r="D130" s="56"/>
      <c r="E130" s="45">
        <f>IF($I130=1,IF(AND(ISNUMBER(Форма!E130),Форма!E130&gt;0),"","ошибка"),"")</f>
      </c>
      <c r="F130" s="15">
        <f>IF($I130=1,IF(AND(ISNUMBER(Форма!F130),Форма!F130&gt;0),"","ошибка"),"")</f>
      </c>
      <c r="G130" s="15">
        <f>IF($I130=1,IF(OR(AND(Форма!G$76="",Форма!G130=""),AND(Форма!G$76&lt;&gt;"",ISNUMBER(Форма!F130),Форма!G130&gt;0)),"","ошибка"),"")</f>
      </c>
      <c r="I130" s="13">
        <f>IF(LEN(CONCATENATE(Форма!A130,Форма!C130,Форма!E130,Форма!F130,Форма!G130))&gt;0,1,0)</f>
        <v>0</v>
      </c>
      <c r="J130" s="13">
        <f>SUBSTITUTE(SUBSTITUTE(SUBSTITUTE(SUBSTITUTE(SUBSTITUTE(SUBSTITUTE(SUBSTITUTE(CONCATENATE(Форма!A130,Форма!C130)," ","_"),"*","_"),"?","_"),"&lt;","_"),"&gt;","_"),"=","_"),"!","_")</f>
      </c>
    </row>
    <row r="131" spans="1:10" ht="25.5" customHeight="1">
      <c r="A131" s="66">
        <f>IF($I131=1,IF(AND(COUNTIF(EconomicSubjects,Форма!A131)&gt;0,Форма!A131&lt;&gt;""),IF(COUNTIF(ESAndMO,J131)&gt;1,"Совпадающая комбинация ХС и МО",""),"ошибка"),"")</f>
      </c>
      <c r="B131" s="66"/>
      <c r="C131" s="66">
        <f ca="1">IF($I131=1,IF(MORangeName="","ошибка",IF(AND(LEFT(Форма!C131,1)=" ",COUNTIF(INDIRECT(MORangeName),Форма!C131)&gt;0),IF(COUNTIF(ESAndMO,J131)&gt;1,"Совпадающая комбинация ХС и МО",""),"ошибка")),"")</f>
      </c>
      <c r="D131" s="56"/>
      <c r="E131" s="45">
        <f>IF($I131=1,IF(AND(ISNUMBER(Форма!E131),Форма!E131&gt;0),"","ошибка"),"")</f>
      </c>
      <c r="F131" s="15">
        <f>IF($I131=1,IF(AND(ISNUMBER(Форма!F131),Форма!F131&gt;0),"","ошибка"),"")</f>
      </c>
      <c r="G131" s="15">
        <f>IF($I131=1,IF(OR(AND(Форма!G$76="",Форма!G131=""),AND(Форма!G$76&lt;&gt;"",ISNUMBER(Форма!F131),Форма!G131&gt;0)),"","ошибка"),"")</f>
      </c>
      <c r="I131" s="13">
        <f>IF(LEN(CONCATENATE(Форма!A131,Форма!C131,Форма!E131,Форма!F131,Форма!G131))&gt;0,1,0)</f>
        <v>0</v>
      </c>
      <c r="J131" s="13">
        <f>SUBSTITUTE(SUBSTITUTE(SUBSTITUTE(SUBSTITUTE(SUBSTITUTE(SUBSTITUTE(SUBSTITUTE(CONCATENATE(Форма!A131,Форма!C131)," ","_"),"*","_"),"?","_"),"&lt;","_"),"&gt;","_"),"=","_"),"!","_")</f>
      </c>
    </row>
    <row r="132" spans="1:10" ht="25.5" customHeight="1">
      <c r="A132" s="66">
        <f>IF($I132=1,IF(AND(COUNTIF(EconomicSubjects,Форма!A132)&gt;0,Форма!A132&lt;&gt;""),IF(COUNTIF(ESAndMO,J132)&gt;1,"Совпадающая комбинация ХС и МО",""),"ошибка"),"")</f>
      </c>
      <c r="B132" s="66"/>
      <c r="C132" s="66">
        <f ca="1">IF($I132=1,IF(MORangeName="","ошибка",IF(AND(LEFT(Форма!C132,1)=" ",COUNTIF(INDIRECT(MORangeName),Форма!C132)&gt;0),IF(COUNTIF(ESAndMO,J132)&gt;1,"Совпадающая комбинация ХС и МО",""),"ошибка")),"")</f>
      </c>
      <c r="D132" s="56"/>
      <c r="E132" s="45">
        <f>IF($I132=1,IF(AND(ISNUMBER(Форма!E132),Форма!E132&gt;0),"","ошибка"),"")</f>
      </c>
      <c r="F132" s="15">
        <f>IF($I132=1,IF(AND(ISNUMBER(Форма!F132),Форма!F132&gt;0),"","ошибка"),"")</f>
      </c>
      <c r="G132" s="15">
        <f>IF($I132=1,IF(OR(AND(Форма!G$76="",Форма!G132=""),AND(Форма!G$76&lt;&gt;"",ISNUMBER(Форма!F132),Форма!G132&gt;0)),"","ошибка"),"")</f>
      </c>
      <c r="I132" s="13">
        <f>IF(LEN(CONCATENATE(Форма!A132,Форма!C132,Форма!E132,Форма!F132,Форма!G132))&gt;0,1,0)</f>
        <v>0</v>
      </c>
      <c r="J132" s="13">
        <f>SUBSTITUTE(SUBSTITUTE(SUBSTITUTE(SUBSTITUTE(SUBSTITUTE(SUBSTITUTE(SUBSTITUTE(CONCATENATE(Форма!A132,Форма!C132)," ","_"),"*","_"),"?","_"),"&lt;","_"),"&gt;","_"),"=","_"),"!","_")</f>
      </c>
    </row>
    <row r="133" spans="1:10" ht="25.5" customHeight="1">
      <c r="A133" s="66">
        <f>IF($I133=1,IF(AND(COUNTIF(EconomicSubjects,Форма!A133)&gt;0,Форма!A133&lt;&gt;""),IF(COUNTIF(ESAndMO,J133)&gt;1,"Совпадающая комбинация ХС и МО",""),"ошибка"),"")</f>
      </c>
      <c r="B133" s="66"/>
      <c r="C133" s="66">
        <f ca="1">IF($I133=1,IF(MORangeName="","ошибка",IF(AND(LEFT(Форма!C133,1)=" ",COUNTIF(INDIRECT(MORangeName),Форма!C133)&gt;0),IF(COUNTIF(ESAndMO,J133)&gt;1,"Совпадающая комбинация ХС и МО",""),"ошибка")),"")</f>
      </c>
      <c r="D133" s="56"/>
      <c r="E133" s="45">
        <f>IF($I133=1,IF(AND(ISNUMBER(Форма!E133),Форма!E133&gt;0),"","ошибка"),"")</f>
      </c>
      <c r="F133" s="15">
        <f>IF($I133=1,IF(AND(ISNUMBER(Форма!F133),Форма!F133&gt;0),"","ошибка"),"")</f>
      </c>
      <c r="G133" s="15">
        <f>IF($I133=1,IF(OR(AND(Форма!G$76="",Форма!G133=""),AND(Форма!G$76&lt;&gt;"",ISNUMBER(Форма!F133),Форма!G133&gt;0)),"","ошибка"),"")</f>
      </c>
      <c r="I133" s="13">
        <f>IF(LEN(CONCATENATE(Форма!A133,Форма!C133,Форма!E133,Форма!F133,Форма!G133))&gt;0,1,0)</f>
        <v>0</v>
      </c>
      <c r="J133" s="13">
        <f>SUBSTITUTE(SUBSTITUTE(SUBSTITUTE(SUBSTITUTE(SUBSTITUTE(SUBSTITUTE(SUBSTITUTE(CONCATENATE(Форма!A133,Форма!C133)," ","_"),"*","_"),"?","_"),"&lt;","_"),"&gt;","_"),"=","_"),"!","_")</f>
      </c>
    </row>
    <row r="134" spans="1:10" ht="25.5" customHeight="1">
      <c r="A134" s="66">
        <f>IF($I134=1,IF(AND(COUNTIF(EconomicSubjects,Форма!A134)&gt;0,Форма!A134&lt;&gt;""),IF(COUNTIF(ESAndMO,J134)&gt;1,"Совпадающая комбинация ХС и МО",""),"ошибка"),"")</f>
      </c>
      <c r="B134" s="66"/>
      <c r="C134" s="66">
        <f ca="1">IF($I134=1,IF(MORangeName="","ошибка",IF(AND(LEFT(Форма!C134,1)=" ",COUNTIF(INDIRECT(MORangeName),Форма!C134)&gt;0),IF(COUNTIF(ESAndMO,J134)&gt;1,"Совпадающая комбинация ХС и МО",""),"ошибка")),"")</f>
      </c>
      <c r="D134" s="56"/>
      <c r="E134" s="45">
        <f>IF($I134=1,IF(AND(ISNUMBER(Форма!E134),Форма!E134&gt;0),"","ошибка"),"")</f>
      </c>
      <c r="F134" s="15">
        <f>IF($I134=1,IF(AND(ISNUMBER(Форма!F134),Форма!F134&gt;0),"","ошибка"),"")</f>
      </c>
      <c r="G134" s="15">
        <f>IF($I134=1,IF(OR(AND(Форма!G$76="",Форма!G134=""),AND(Форма!G$76&lt;&gt;"",ISNUMBER(Форма!F134),Форма!G134&gt;0)),"","ошибка"),"")</f>
      </c>
      <c r="I134" s="13">
        <f>IF(LEN(CONCATENATE(Форма!A134,Форма!C134,Форма!E134,Форма!F134,Форма!G134))&gt;0,1,0)</f>
        <v>0</v>
      </c>
      <c r="J134" s="13">
        <f>SUBSTITUTE(SUBSTITUTE(SUBSTITUTE(SUBSTITUTE(SUBSTITUTE(SUBSTITUTE(SUBSTITUTE(CONCATENATE(Форма!A134,Форма!C134)," ","_"),"*","_"),"?","_"),"&lt;","_"),"&gt;","_"),"=","_"),"!","_")</f>
      </c>
    </row>
    <row r="135" spans="1:10" ht="25.5" customHeight="1">
      <c r="A135" s="66">
        <f>IF($I135=1,IF(AND(COUNTIF(EconomicSubjects,Форма!A135)&gt;0,Форма!A135&lt;&gt;""),IF(COUNTIF(ESAndMO,J135)&gt;1,"Совпадающая комбинация ХС и МО",""),"ошибка"),"")</f>
      </c>
      <c r="B135" s="66"/>
      <c r="C135" s="66">
        <f ca="1">IF($I135=1,IF(MORangeName="","ошибка",IF(AND(LEFT(Форма!C135,1)=" ",COUNTIF(INDIRECT(MORangeName),Форма!C135)&gt;0),IF(COUNTIF(ESAndMO,J135)&gt;1,"Совпадающая комбинация ХС и МО",""),"ошибка")),"")</f>
      </c>
      <c r="D135" s="56"/>
      <c r="E135" s="45">
        <f>IF($I135=1,IF(AND(ISNUMBER(Форма!E135),Форма!E135&gt;0),"","ошибка"),"")</f>
      </c>
      <c r="F135" s="15">
        <f>IF($I135=1,IF(AND(ISNUMBER(Форма!F135),Форма!F135&gt;0),"","ошибка"),"")</f>
      </c>
      <c r="G135" s="15">
        <f>IF($I135=1,IF(OR(AND(Форма!G$76="",Форма!G135=""),AND(Форма!G$76&lt;&gt;"",ISNUMBER(Форма!F135),Форма!G135&gt;0)),"","ошибка"),"")</f>
      </c>
      <c r="I135" s="13">
        <f>IF(LEN(CONCATENATE(Форма!A135,Форма!C135,Форма!E135,Форма!F135,Форма!G135))&gt;0,1,0)</f>
        <v>0</v>
      </c>
      <c r="J135" s="13">
        <f>SUBSTITUTE(SUBSTITUTE(SUBSTITUTE(SUBSTITUTE(SUBSTITUTE(SUBSTITUTE(SUBSTITUTE(CONCATENATE(Форма!A135,Форма!C135)," ","_"),"*","_"),"?","_"),"&lt;","_"),"&gt;","_"),"=","_"),"!","_")</f>
      </c>
    </row>
    <row r="136" spans="1:10" ht="25.5" customHeight="1">
      <c r="A136" s="66">
        <f>IF($I136=1,IF(AND(COUNTIF(EconomicSubjects,Форма!A136)&gt;0,Форма!A136&lt;&gt;""),IF(COUNTIF(ESAndMO,J136)&gt;1,"Совпадающая комбинация ХС и МО",""),"ошибка"),"")</f>
      </c>
      <c r="B136" s="66"/>
      <c r="C136" s="66">
        <f ca="1">IF($I136=1,IF(MORangeName="","ошибка",IF(AND(LEFT(Форма!C136,1)=" ",COUNTIF(INDIRECT(MORangeName),Форма!C136)&gt;0),IF(COUNTIF(ESAndMO,J136)&gt;1,"Совпадающая комбинация ХС и МО",""),"ошибка")),"")</f>
      </c>
      <c r="D136" s="56"/>
      <c r="E136" s="45">
        <f>IF($I136=1,IF(AND(ISNUMBER(Форма!E136),Форма!E136&gt;0),"","ошибка"),"")</f>
      </c>
      <c r="F136" s="15">
        <f>IF($I136=1,IF(AND(ISNUMBER(Форма!F136),Форма!F136&gt;0),"","ошибка"),"")</f>
      </c>
      <c r="G136" s="15">
        <f>IF($I136=1,IF(OR(AND(Форма!G$76="",Форма!G136=""),AND(Форма!G$76&lt;&gt;"",ISNUMBER(Форма!F136),Форма!G136&gt;0)),"","ошибка"),"")</f>
      </c>
      <c r="I136" s="13">
        <f>IF(LEN(CONCATENATE(Форма!A136,Форма!C136,Форма!E136,Форма!F136,Форма!G136))&gt;0,1,0)</f>
        <v>0</v>
      </c>
      <c r="J136" s="13">
        <f>SUBSTITUTE(SUBSTITUTE(SUBSTITUTE(SUBSTITUTE(SUBSTITUTE(SUBSTITUTE(SUBSTITUTE(CONCATENATE(Форма!A136,Форма!C136)," ","_"),"*","_"),"?","_"),"&lt;","_"),"&gt;","_"),"=","_"),"!","_")</f>
      </c>
    </row>
    <row r="137" spans="1:10" ht="25.5" customHeight="1">
      <c r="A137" s="66">
        <f>IF($I137=1,IF(AND(COUNTIF(EconomicSubjects,Форма!A137)&gt;0,Форма!A137&lt;&gt;""),IF(COUNTIF(ESAndMO,J137)&gt;1,"Совпадающая комбинация ХС и МО",""),"ошибка"),"")</f>
      </c>
      <c r="B137" s="66"/>
      <c r="C137" s="66">
        <f ca="1">IF($I137=1,IF(MORangeName="","ошибка",IF(AND(LEFT(Форма!C137,1)=" ",COUNTIF(INDIRECT(MORangeName),Форма!C137)&gt;0),IF(COUNTIF(ESAndMO,J137)&gt;1,"Совпадающая комбинация ХС и МО",""),"ошибка")),"")</f>
      </c>
      <c r="D137" s="56"/>
      <c r="E137" s="45">
        <f>IF($I137=1,IF(AND(ISNUMBER(Форма!E137),Форма!E137&gt;0),"","ошибка"),"")</f>
      </c>
      <c r="F137" s="15">
        <f>IF($I137=1,IF(AND(ISNUMBER(Форма!F137),Форма!F137&gt;0),"","ошибка"),"")</f>
      </c>
      <c r="G137" s="15">
        <f>IF($I137=1,IF(OR(AND(Форма!G$76="",Форма!G137=""),AND(Форма!G$76&lt;&gt;"",ISNUMBER(Форма!F137),Форма!G137&gt;0)),"","ошибка"),"")</f>
      </c>
      <c r="I137" s="13">
        <f>IF(LEN(CONCATENATE(Форма!A137,Форма!C137,Форма!E137,Форма!F137,Форма!G137))&gt;0,1,0)</f>
        <v>0</v>
      </c>
      <c r="J137" s="13">
        <f>SUBSTITUTE(SUBSTITUTE(SUBSTITUTE(SUBSTITUTE(SUBSTITUTE(SUBSTITUTE(SUBSTITUTE(CONCATENATE(Форма!A137,Форма!C137)," ","_"),"*","_"),"?","_"),"&lt;","_"),"&gt;","_"),"=","_"),"!","_")</f>
      </c>
    </row>
    <row r="138" spans="1:10" ht="25.5" customHeight="1">
      <c r="A138" s="66">
        <f>IF($I138=1,IF(AND(COUNTIF(EconomicSubjects,Форма!A138)&gt;0,Форма!A138&lt;&gt;""),IF(COUNTIF(ESAndMO,J138)&gt;1,"Совпадающая комбинация ХС и МО",""),"ошибка"),"")</f>
      </c>
      <c r="B138" s="66"/>
      <c r="C138" s="66">
        <f ca="1">IF($I138=1,IF(MORangeName="","ошибка",IF(AND(LEFT(Форма!C138,1)=" ",COUNTIF(INDIRECT(MORangeName),Форма!C138)&gt;0),IF(COUNTIF(ESAndMO,J138)&gt;1,"Совпадающая комбинация ХС и МО",""),"ошибка")),"")</f>
      </c>
      <c r="D138" s="56"/>
      <c r="E138" s="45">
        <f>IF($I138=1,IF(AND(ISNUMBER(Форма!E138),Форма!E138&gt;0),"","ошибка"),"")</f>
      </c>
      <c r="F138" s="15">
        <f>IF($I138=1,IF(AND(ISNUMBER(Форма!F138),Форма!F138&gt;0),"","ошибка"),"")</f>
      </c>
      <c r="G138" s="15">
        <f>IF($I138=1,IF(OR(AND(Форма!G$76="",Форма!G138=""),AND(Форма!G$76&lt;&gt;"",ISNUMBER(Форма!F138),Форма!G138&gt;0)),"","ошибка"),"")</f>
      </c>
      <c r="I138" s="13">
        <f>IF(LEN(CONCATENATE(Форма!A138,Форма!C138,Форма!E138,Форма!F138,Форма!G138))&gt;0,1,0)</f>
        <v>0</v>
      </c>
      <c r="J138" s="13">
        <f>SUBSTITUTE(SUBSTITUTE(SUBSTITUTE(SUBSTITUTE(SUBSTITUTE(SUBSTITUTE(SUBSTITUTE(CONCATENATE(Форма!A138,Форма!C138)," ","_"),"*","_"),"?","_"),"&lt;","_"),"&gt;","_"),"=","_"),"!","_")</f>
      </c>
    </row>
    <row r="139" spans="1:10" ht="25.5" customHeight="1">
      <c r="A139" s="66">
        <f>IF($I139=1,IF(AND(COUNTIF(EconomicSubjects,Форма!A139)&gt;0,Форма!A139&lt;&gt;""),IF(COUNTIF(ESAndMO,J139)&gt;1,"Совпадающая комбинация ХС и МО",""),"ошибка"),"")</f>
      </c>
      <c r="B139" s="66"/>
      <c r="C139" s="66">
        <f ca="1">IF($I139=1,IF(MORangeName="","ошибка",IF(AND(LEFT(Форма!C139,1)=" ",COUNTIF(INDIRECT(MORangeName),Форма!C139)&gt;0),IF(COUNTIF(ESAndMO,J139)&gt;1,"Совпадающая комбинация ХС и МО",""),"ошибка")),"")</f>
      </c>
      <c r="D139" s="56"/>
      <c r="E139" s="45">
        <f>IF($I139=1,IF(AND(ISNUMBER(Форма!E139),Форма!E139&gt;0),"","ошибка"),"")</f>
      </c>
      <c r="F139" s="15">
        <f>IF($I139=1,IF(AND(ISNUMBER(Форма!F139),Форма!F139&gt;0),"","ошибка"),"")</f>
      </c>
      <c r="G139" s="15">
        <f>IF($I139=1,IF(OR(AND(Форма!G$76="",Форма!G139=""),AND(Форма!G$76&lt;&gt;"",ISNUMBER(Форма!F139),Форма!G139&gt;0)),"","ошибка"),"")</f>
      </c>
      <c r="I139" s="13">
        <f>IF(LEN(CONCATENATE(Форма!A139,Форма!C139,Форма!E139,Форма!F139,Форма!G139))&gt;0,1,0)</f>
        <v>0</v>
      </c>
      <c r="J139" s="13">
        <f>SUBSTITUTE(SUBSTITUTE(SUBSTITUTE(SUBSTITUTE(SUBSTITUTE(SUBSTITUTE(SUBSTITUTE(CONCATENATE(Форма!A139,Форма!C139)," ","_"),"*","_"),"?","_"),"&lt;","_"),"&gt;","_"),"=","_"),"!","_")</f>
      </c>
    </row>
    <row r="140" spans="1:10" ht="25.5" customHeight="1">
      <c r="A140" s="66">
        <f>IF($I140=1,IF(AND(COUNTIF(EconomicSubjects,Форма!A140)&gt;0,Форма!A140&lt;&gt;""),IF(COUNTIF(ESAndMO,J140)&gt;1,"Совпадающая комбинация ХС и МО",""),"ошибка"),"")</f>
      </c>
      <c r="B140" s="66"/>
      <c r="C140" s="66">
        <f ca="1">IF($I140=1,IF(MORangeName="","ошибка",IF(AND(LEFT(Форма!C140,1)=" ",COUNTIF(INDIRECT(MORangeName),Форма!C140)&gt;0),IF(COUNTIF(ESAndMO,J140)&gt;1,"Совпадающая комбинация ХС и МО",""),"ошибка")),"")</f>
      </c>
      <c r="D140" s="56"/>
      <c r="E140" s="45">
        <f>IF($I140=1,IF(AND(ISNUMBER(Форма!E140),Форма!E140&gt;0),"","ошибка"),"")</f>
      </c>
      <c r="F140" s="15">
        <f>IF($I140=1,IF(AND(ISNUMBER(Форма!F140),Форма!F140&gt;0),"","ошибка"),"")</f>
      </c>
      <c r="G140" s="15">
        <f>IF($I140=1,IF(OR(AND(Форма!G$76="",Форма!G140=""),AND(Форма!G$76&lt;&gt;"",ISNUMBER(Форма!F140),Форма!G140&gt;0)),"","ошибка"),"")</f>
      </c>
      <c r="I140" s="13">
        <f>IF(LEN(CONCATENATE(Форма!A140,Форма!C140,Форма!E140,Форма!F140,Форма!G140))&gt;0,1,0)</f>
        <v>0</v>
      </c>
      <c r="J140" s="13">
        <f>SUBSTITUTE(SUBSTITUTE(SUBSTITUTE(SUBSTITUTE(SUBSTITUTE(SUBSTITUTE(SUBSTITUTE(CONCATENATE(Форма!A140,Форма!C140)," ","_"),"*","_"),"?","_"),"&lt;","_"),"&gt;","_"),"=","_"),"!","_")</f>
      </c>
    </row>
    <row r="141" spans="1:10" ht="25.5" customHeight="1">
      <c r="A141" s="66">
        <f>IF($I141=1,IF(AND(COUNTIF(EconomicSubjects,Форма!A141)&gt;0,Форма!A141&lt;&gt;""),IF(COUNTIF(ESAndMO,J141)&gt;1,"Совпадающая комбинация ХС и МО",""),"ошибка"),"")</f>
      </c>
      <c r="B141" s="66"/>
      <c r="C141" s="66">
        <f ca="1">IF($I141=1,IF(MORangeName="","ошибка",IF(AND(LEFT(Форма!C141,1)=" ",COUNTIF(INDIRECT(MORangeName),Форма!C141)&gt;0),IF(COUNTIF(ESAndMO,J141)&gt;1,"Совпадающая комбинация ХС и МО",""),"ошибка")),"")</f>
      </c>
      <c r="D141" s="56"/>
      <c r="E141" s="45">
        <f>IF($I141=1,IF(AND(ISNUMBER(Форма!E141),Форма!E141&gt;0),"","ошибка"),"")</f>
      </c>
      <c r="F141" s="15">
        <f>IF($I141=1,IF(AND(ISNUMBER(Форма!F141),Форма!F141&gt;0),"","ошибка"),"")</f>
      </c>
      <c r="G141" s="15">
        <f>IF($I141=1,IF(OR(AND(Форма!G$76="",Форма!G141=""),AND(Форма!G$76&lt;&gt;"",ISNUMBER(Форма!F141),Форма!G141&gt;0)),"","ошибка"),"")</f>
      </c>
      <c r="I141" s="13">
        <f>IF(LEN(CONCATENATE(Форма!A141,Форма!C141,Форма!E141,Форма!F141,Форма!G141))&gt;0,1,0)</f>
        <v>0</v>
      </c>
      <c r="J141" s="13">
        <f>SUBSTITUTE(SUBSTITUTE(SUBSTITUTE(SUBSTITUTE(SUBSTITUTE(SUBSTITUTE(SUBSTITUTE(CONCATENATE(Форма!A141,Форма!C141)," ","_"),"*","_"),"?","_"),"&lt;","_"),"&gt;","_"),"=","_"),"!","_")</f>
      </c>
    </row>
    <row r="142" spans="1:10" ht="25.5" customHeight="1">
      <c r="A142" s="66">
        <f>IF($I142=1,IF(AND(COUNTIF(EconomicSubjects,Форма!A142)&gt;0,Форма!A142&lt;&gt;""),IF(COUNTIF(ESAndMO,J142)&gt;1,"Совпадающая комбинация ХС и МО",""),"ошибка"),"")</f>
      </c>
      <c r="B142" s="66"/>
      <c r="C142" s="66">
        <f ca="1">IF($I142=1,IF(MORangeName="","ошибка",IF(AND(LEFT(Форма!C142,1)=" ",COUNTIF(INDIRECT(MORangeName),Форма!C142)&gt;0),IF(COUNTIF(ESAndMO,J142)&gt;1,"Совпадающая комбинация ХС и МО",""),"ошибка")),"")</f>
      </c>
      <c r="D142" s="56"/>
      <c r="E142" s="45">
        <f>IF($I142=1,IF(AND(ISNUMBER(Форма!E142),Форма!E142&gt;0),"","ошибка"),"")</f>
      </c>
      <c r="F142" s="15">
        <f>IF($I142=1,IF(AND(ISNUMBER(Форма!F142),Форма!F142&gt;0),"","ошибка"),"")</f>
      </c>
      <c r="G142" s="15">
        <f>IF($I142=1,IF(OR(AND(Форма!G$76="",Форма!G142=""),AND(Форма!G$76&lt;&gt;"",ISNUMBER(Форма!F142),Форма!G142&gt;0)),"","ошибка"),"")</f>
      </c>
      <c r="I142" s="13">
        <f>IF(LEN(CONCATENATE(Форма!A142,Форма!C142,Форма!E142,Форма!F142,Форма!G142))&gt;0,1,0)</f>
        <v>0</v>
      </c>
      <c r="J142" s="13">
        <f>SUBSTITUTE(SUBSTITUTE(SUBSTITUTE(SUBSTITUTE(SUBSTITUTE(SUBSTITUTE(SUBSTITUTE(CONCATENATE(Форма!A142,Форма!C142)," ","_"),"*","_"),"?","_"),"&lt;","_"),"&gt;","_"),"=","_"),"!","_")</f>
      </c>
    </row>
    <row r="143" spans="1:10" ht="25.5" customHeight="1">
      <c r="A143" s="66">
        <f>IF($I143=1,IF(AND(COUNTIF(EconomicSubjects,Форма!A143)&gt;0,Форма!A143&lt;&gt;""),IF(COUNTIF(ESAndMO,J143)&gt;1,"Совпадающая комбинация ХС и МО",""),"ошибка"),"")</f>
      </c>
      <c r="B143" s="66"/>
      <c r="C143" s="66">
        <f ca="1">IF($I143=1,IF(MORangeName="","ошибка",IF(AND(LEFT(Форма!C143,1)=" ",COUNTIF(INDIRECT(MORangeName),Форма!C143)&gt;0),IF(COUNTIF(ESAndMO,J143)&gt;1,"Совпадающая комбинация ХС и МО",""),"ошибка")),"")</f>
      </c>
      <c r="D143" s="56"/>
      <c r="E143" s="45">
        <f>IF($I143=1,IF(AND(ISNUMBER(Форма!E143),Форма!E143&gt;0),"","ошибка"),"")</f>
      </c>
      <c r="F143" s="15">
        <f>IF($I143=1,IF(AND(ISNUMBER(Форма!F143),Форма!F143&gt;0),"","ошибка"),"")</f>
      </c>
      <c r="G143" s="15">
        <f>IF($I143=1,IF(OR(AND(Форма!G$76="",Форма!G143=""),AND(Форма!G$76&lt;&gt;"",ISNUMBER(Форма!F143),Форма!G143&gt;0)),"","ошибка"),"")</f>
      </c>
      <c r="I143" s="13">
        <f>IF(LEN(CONCATENATE(Форма!A143,Форма!C143,Форма!E143,Форма!F143,Форма!G143))&gt;0,1,0)</f>
        <v>0</v>
      </c>
      <c r="J143" s="13">
        <f>SUBSTITUTE(SUBSTITUTE(SUBSTITUTE(SUBSTITUTE(SUBSTITUTE(SUBSTITUTE(SUBSTITUTE(CONCATENATE(Форма!A143,Форма!C143)," ","_"),"*","_"),"?","_"),"&lt;","_"),"&gt;","_"),"=","_"),"!","_")</f>
      </c>
    </row>
    <row r="144" spans="1:10" ht="25.5" customHeight="1">
      <c r="A144" s="66">
        <f>IF($I144=1,IF(AND(COUNTIF(EconomicSubjects,Форма!A144)&gt;0,Форма!A144&lt;&gt;""),IF(COUNTIF(ESAndMO,J144)&gt;1,"Совпадающая комбинация ХС и МО",""),"ошибка"),"")</f>
      </c>
      <c r="B144" s="66"/>
      <c r="C144" s="66">
        <f ca="1">IF($I144=1,IF(MORangeName="","ошибка",IF(AND(LEFT(Форма!C144,1)=" ",COUNTIF(INDIRECT(MORangeName),Форма!C144)&gt;0),IF(COUNTIF(ESAndMO,J144)&gt;1,"Совпадающая комбинация ХС и МО",""),"ошибка")),"")</f>
      </c>
      <c r="D144" s="56"/>
      <c r="E144" s="45">
        <f>IF($I144=1,IF(AND(ISNUMBER(Форма!E144),Форма!E144&gt;0),"","ошибка"),"")</f>
      </c>
      <c r="F144" s="15">
        <f>IF($I144=1,IF(AND(ISNUMBER(Форма!F144),Форма!F144&gt;0),"","ошибка"),"")</f>
      </c>
      <c r="G144" s="15">
        <f>IF($I144=1,IF(OR(AND(Форма!G$76="",Форма!G144=""),AND(Форма!G$76&lt;&gt;"",ISNUMBER(Форма!F144),Форма!G144&gt;0)),"","ошибка"),"")</f>
      </c>
      <c r="I144" s="13">
        <f>IF(LEN(CONCATENATE(Форма!A144,Форма!C144,Форма!E144,Форма!F144,Форма!G144))&gt;0,1,0)</f>
        <v>0</v>
      </c>
      <c r="J144" s="13">
        <f>SUBSTITUTE(SUBSTITUTE(SUBSTITUTE(SUBSTITUTE(SUBSTITUTE(SUBSTITUTE(SUBSTITUTE(CONCATENATE(Форма!A144,Форма!C144)," ","_"),"*","_"),"?","_"),"&lt;","_"),"&gt;","_"),"=","_"),"!","_")</f>
      </c>
    </row>
    <row r="145" spans="1:10" ht="25.5" customHeight="1">
      <c r="A145" s="66">
        <f>IF($I145=1,IF(AND(COUNTIF(EconomicSubjects,Форма!A145)&gt;0,Форма!A145&lt;&gt;""),IF(COUNTIF(ESAndMO,J145)&gt;1,"Совпадающая комбинация ХС и МО",""),"ошибка"),"")</f>
      </c>
      <c r="B145" s="66"/>
      <c r="C145" s="66">
        <f ca="1">IF($I145=1,IF(MORangeName="","ошибка",IF(AND(LEFT(Форма!C145,1)=" ",COUNTIF(INDIRECT(MORangeName),Форма!C145)&gt;0),IF(COUNTIF(ESAndMO,J145)&gt;1,"Совпадающая комбинация ХС и МО",""),"ошибка")),"")</f>
      </c>
      <c r="D145" s="56"/>
      <c r="E145" s="45">
        <f>IF($I145=1,IF(AND(ISNUMBER(Форма!E145),Форма!E145&gt;0),"","ошибка"),"")</f>
      </c>
      <c r="F145" s="15">
        <f>IF($I145=1,IF(AND(ISNUMBER(Форма!F145),Форма!F145&gt;0),"","ошибка"),"")</f>
      </c>
      <c r="G145" s="15">
        <f>IF($I145=1,IF(OR(AND(Форма!G$76="",Форма!G145=""),AND(Форма!G$76&lt;&gt;"",ISNUMBER(Форма!F145),Форма!G145&gt;0)),"","ошибка"),"")</f>
      </c>
      <c r="I145" s="13">
        <f>IF(LEN(CONCATENATE(Форма!A145,Форма!C145,Форма!E145,Форма!F145,Форма!G145))&gt;0,1,0)</f>
        <v>0</v>
      </c>
      <c r="J145" s="13">
        <f>SUBSTITUTE(SUBSTITUTE(SUBSTITUTE(SUBSTITUTE(SUBSTITUTE(SUBSTITUTE(SUBSTITUTE(CONCATENATE(Форма!A145,Форма!C145)," ","_"),"*","_"),"?","_"),"&lt;","_"),"&gt;","_"),"=","_"),"!","_")</f>
      </c>
    </row>
    <row r="146" spans="1:10" ht="25.5" customHeight="1">
      <c r="A146" s="66">
        <f>IF($I146=1,IF(AND(COUNTIF(EconomicSubjects,Форма!A146)&gt;0,Форма!A146&lt;&gt;""),IF(COUNTIF(ESAndMO,J146)&gt;1,"Совпадающая комбинация ХС и МО",""),"ошибка"),"")</f>
      </c>
      <c r="B146" s="66"/>
      <c r="C146" s="66">
        <f ca="1">IF($I146=1,IF(MORangeName="","ошибка",IF(AND(LEFT(Форма!C146,1)=" ",COUNTIF(INDIRECT(MORangeName),Форма!C146)&gt;0),IF(COUNTIF(ESAndMO,J146)&gt;1,"Совпадающая комбинация ХС и МО",""),"ошибка")),"")</f>
      </c>
      <c r="D146" s="56"/>
      <c r="E146" s="45">
        <f>IF($I146=1,IF(AND(ISNUMBER(Форма!E146),Форма!E146&gt;0),"","ошибка"),"")</f>
      </c>
      <c r="F146" s="15">
        <f>IF($I146=1,IF(AND(ISNUMBER(Форма!F146),Форма!F146&gt;0),"","ошибка"),"")</f>
      </c>
      <c r="G146" s="15">
        <f>IF($I146=1,IF(OR(AND(Форма!G$76="",Форма!G146=""),AND(Форма!G$76&lt;&gt;"",ISNUMBER(Форма!F146),Форма!G146&gt;0)),"","ошибка"),"")</f>
      </c>
      <c r="I146" s="13">
        <f>IF(LEN(CONCATENATE(Форма!A146,Форма!C146,Форма!E146,Форма!F146,Форма!G146))&gt;0,1,0)</f>
        <v>0</v>
      </c>
      <c r="J146" s="13">
        <f>SUBSTITUTE(SUBSTITUTE(SUBSTITUTE(SUBSTITUTE(SUBSTITUTE(SUBSTITUTE(SUBSTITUTE(CONCATENATE(Форма!A146,Форма!C146)," ","_"),"*","_"),"?","_"),"&lt;","_"),"&gt;","_"),"=","_"),"!","_")</f>
      </c>
    </row>
    <row r="147" spans="1:10" ht="25.5" customHeight="1">
      <c r="A147" s="66">
        <f>IF($I147=1,IF(AND(COUNTIF(EconomicSubjects,Форма!A147)&gt;0,Форма!A147&lt;&gt;""),IF(COUNTIF(ESAndMO,J147)&gt;1,"Совпадающая комбинация ХС и МО",""),"ошибка"),"")</f>
      </c>
      <c r="B147" s="66"/>
      <c r="C147" s="66">
        <f ca="1">IF($I147=1,IF(MORangeName="","ошибка",IF(AND(LEFT(Форма!C147,1)=" ",COUNTIF(INDIRECT(MORangeName),Форма!C147)&gt;0),IF(COUNTIF(ESAndMO,J147)&gt;1,"Совпадающая комбинация ХС и МО",""),"ошибка")),"")</f>
      </c>
      <c r="D147" s="56"/>
      <c r="E147" s="45">
        <f>IF($I147=1,IF(AND(ISNUMBER(Форма!E147),Форма!E147&gt;0),"","ошибка"),"")</f>
      </c>
      <c r="F147" s="15">
        <f>IF($I147=1,IF(AND(ISNUMBER(Форма!F147),Форма!F147&gt;0),"","ошибка"),"")</f>
      </c>
      <c r="G147" s="15">
        <f>IF($I147=1,IF(OR(AND(Форма!G$76="",Форма!G147=""),AND(Форма!G$76&lt;&gt;"",ISNUMBER(Форма!F147),Форма!G147&gt;0)),"","ошибка"),"")</f>
      </c>
      <c r="I147" s="13">
        <f>IF(LEN(CONCATENATE(Форма!A147,Форма!C147,Форма!E147,Форма!F147,Форма!G147))&gt;0,1,0)</f>
        <v>0</v>
      </c>
      <c r="J147" s="13">
        <f>SUBSTITUTE(SUBSTITUTE(SUBSTITUTE(SUBSTITUTE(SUBSTITUTE(SUBSTITUTE(SUBSTITUTE(CONCATENATE(Форма!A147,Форма!C147)," ","_"),"*","_"),"?","_"),"&lt;","_"),"&gt;","_"),"=","_"),"!","_")</f>
      </c>
    </row>
    <row r="148" spans="1:10" ht="25.5" customHeight="1">
      <c r="A148" s="66">
        <f>IF($I148=1,IF(AND(COUNTIF(EconomicSubjects,Форма!A148)&gt;0,Форма!A148&lt;&gt;""),IF(COUNTIF(ESAndMO,J148)&gt;1,"Совпадающая комбинация ХС и МО",""),"ошибка"),"")</f>
      </c>
      <c r="B148" s="66"/>
      <c r="C148" s="66">
        <f ca="1">IF($I148=1,IF(MORangeName="","ошибка",IF(AND(LEFT(Форма!C148,1)=" ",COUNTIF(INDIRECT(MORangeName),Форма!C148)&gt;0),IF(COUNTIF(ESAndMO,J148)&gt;1,"Совпадающая комбинация ХС и МО",""),"ошибка")),"")</f>
      </c>
      <c r="D148" s="56"/>
      <c r="E148" s="45">
        <f>IF($I148=1,IF(AND(ISNUMBER(Форма!E148),Форма!E148&gt;0),"","ошибка"),"")</f>
      </c>
      <c r="F148" s="15">
        <f>IF($I148=1,IF(AND(ISNUMBER(Форма!F148),Форма!F148&gt;0),"","ошибка"),"")</f>
      </c>
      <c r="G148" s="15">
        <f>IF($I148=1,IF(OR(AND(Форма!G$76="",Форма!G148=""),AND(Форма!G$76&lt;&gt;"",ISNUMBER(Форма!F148),Форма!G148&gt;0)),"","ошибка"),"")</f>
      </c>
      <c r="I148" s="13">
        <f>IF(LEN(CONCATENATE(Форма!A148,Форма!C148,Форма!E148,Форма!F148,Форма!G148))&gt;0,1,0)</f>
        <v>0</v>
      </c>
      <c r="J148" s="13">
        <f>SUBSTITUTE(SUBSTITUTE(SUBSTITUTE(SUBSTITUTE(SUBSTITUTE(SUBSTITUTE(SUBSTITUTE(CONCATENATE(Форма!A148,Форма!C148)," ","_"),"*","_"),"?","_"),"&lt;","_"),"&gt;","_"),"=","_"),"!","_")</f>
      </c>
    </row>
    <row r="149" spans="1:10" ht="25.5" customHeight="1">
      <c r="A149" s="66">
        <f>IF($I149=1,IF(AND(COUNTIF(EconomicSubjects,Форма!A149)&gt;0,Форма!A149&lt;&gt;""),IF(COUNTIF(ESAndMO,J149)&gt;1,"Совпадающая комбинация ХС и МО",""),"ошибка"),"")</f>
      </c>
      <c r="B149" s="66"/>
      <c r="C149" s="66">
        <f ca="1">IF($I149=1,IF(MORangeName="","ошибка",IF(AND(LEFT(Форма!C149,1)=" ",COUNTIF(INDIRECT(MORangeName),Форма!C149)&gt;0),IF(COUNTIF(ESAndMO,J149)&gt;1,"Совпадающая комбинация ХС и МО",""),"ошибка")),"")</f>
      </c>
      <c r="D149" s="56"/>
      <c r="E149" s="45">
        <f>IF($I149=1,IF(AND(ISNUMBER(Форма!E149),Форма!E149&gt;0),"","ошибка"),"")</f>
      </c>
      <c r="F149" s="15">
        <f>IF($I149=1,IF(AND(ISNUMBER(Форма!F149),Форма!F149&gt;0),"","ошибка"),"")</f>
      </c>
      <c r="G149" s="15">
        <f>IF($I149=1,IF(OR(AND(Форма!G$76="",Форма!G149=""),AND(Форма!G$76&lt;&gt;"",ISNUMBER(Форма!F149),Форма!G149&gt;0)),"","ошибка"),"")</f>
      </c>
      <c r="I149" s="13">
        <f>IF(LEN(CONCATENATE(Форма!A149,Форма!C149,Форма!E149,Форма!F149,Форма!G149))&gt;0,1,0)</f>
        <v>0</v>
      </c>
      <c r="J149" s="13">
        <f>SUBSTITUTE(SUBSTITUTE(SUBSTITUTE(SUBSTITUTE(SUBSTITUTE(SUBSTITUTE(SUBSTITUTE(CONCATENATE(Форма!A149,Форма!C149)," ","_"),"*","_"),"?","_"),"&lt;","_"),"&gt;","_"),"=","_"),"!","_")</f>
      </c>
    </row>
    <row r="150" spans="1:10" ht="25.5" customHeight="1">
      <c r="A150" s="66">
        <f>IF($I150=1,IF(AND(COUNTIF(EconomicSubjects,Форма!A150)&gt;0,Форма!A150&lt;&gt;""),IF(COUNTIF(ESAndMO,J150)&gt;1,"Совпадающая комбинация ХС и МО",""),"ошибка"),"")</f>
      </c>
      <c r="B150" s="66"/>
      <c r="C150" s="66">
        <f ca="1">IF($I150=1,IF(MORangeName="","ошибка",IF(AND(LEFT(Форма!C150,1)=" ",COUNTIF(INDIRECT(MORangeName),Форма!C150)&gt;0),IF(COUNTIF(ESAndMO,J150)&gt;1,"Совпадающая комбинация ХС и МО",""),"ошибка")),"")</f>
      </c>
      <c r="D150" s="56"/>
      <c r="E150" s="45">
        <f>IF($I150=1,IF(AND(ISNUMBER(Форма!E150),Форма!E150&gt;0),"","ошибка"),"")</f>
      </c>
      <c r="F150" s="15">
        <f>IF($I150=1,IF(AND(ISNUMBER(Форма!F150),Форма!F150&gt;0),"","ошибка"),"")</f>
      </c>
      <c r="G150" s="15">
        <f>IF($I150=1,IF(OR(AND(Форма!G$76="",Форма!G150=""),AND(Форма!G$76&lt;&gt;"",ISNUMBER(Форма!F150),Форма!G150&gt;0)),"","ошибка"),"")</f>
      </c>
      <c r="I150" s="13">
        <f>IF(LEN(CONCATENATE(Форма!A150,Форма!C150,Форма!E150,Форма!F150,Форма!G150))&gt;0,1,0)</f>
        <v>0</v>
      </c>
      <c r="J150" s="13">
        <f>SUBSTITUTE(SUBSTITUTE(SUBSTITUTE(SUBSTITUTE(SUBSTITUTE(SUBSTITUTE(SUBSTITUTE(CONCATENATE(Форма!A150,Форма!C150)," ","_"),"*","_"),"?","_"),"&lt;","_"),"&gt;","_"),"=","_"),"!","_")</f>
      </c>
    </row>
    <row r="151" spans="1:10" ht="25.5" customHeight="1">
      <c r="A151" s="66">
        <f>IF($I151=1,IF(AND(COUNTIF(EconomicSubjects,Форма!A151)&gt;0,Форма!A151&lt;&gt;""),IF(COUNTIF(ESAndMO,J151)&gt;1,"Совпадающая комбинация ХС и МО",""),"ошибка"),"")</f>
      </c>
      <c r="B151" s="66"/>
      <c r="C151" s="66">
        <f ca="1">IF($I151=1,IF(MORangeName="","ошибка",IF(AND(LEFT(Форма!C151,1)=" ",COUNTIF(INDIRECT(MORangeName),Форма!C151)&gt;0),IF(COUNTIF(ESAndMO,J151)&gt;1,"Совпадающая комбинация ХС и МО",""),"ошибка")),"")</f>
      </c>
      <c r="D151" s="56"/>
      <c r="E151" s="45">
        <f>IF($I151=1,IF(AND(ISNUMBER(Форма!E151),Форма!E151&gt;0),"","ошибка"),"")</f>
      </c>
      <c r="F151" s="15">
        <f>IF($I151=1,IF(AND(ISNUMBER(Форма!F151),Форма!F151&gt;0),"","ошибка"),"")</f>
      </c>
      <c r="G151" s="15">
        <f>IF($I151=1,IF(OR(AND(Форма!G$76="",Форма!G151=""),AND(Форма!G$76&lt;&gt;"",ISNUMBER(Форма!F151),Форма!G151&gt;0)),"","ошибка"),"")</f>
      </c>
      <c r="I151" s="13">
        <f>IF(LEN(CONCATENATE(Форма!A151,Форма!C151,Форма!E151,Форма!F151,Форма!G151))&gt;0,1,0)</f>
        <v>0</v>
      </c>
      <c r="J151" s="13">
        <f>SUBSTITUTE(SUBSTITUTE(SUBSTITUTE(SUBSTITUTE(SUBSTITUTE(SUBSTITUTE(SUBSTITUTE(CONCATENATE(Форма!A151,Форма!C151)," ","_"),"*","_"),"?","_"),"&lt;","_"),"&gt;","_"),"=","_"),"!","_")</f>
      </c>
    </row>
    <row r="152" spans="1:10" ht="25.5" customHeight="1">
      <c r="A152" s="66">
        <f>IF($I152=1,IF(AND(COUNTIF(EconomicSubjects,Форма!A152)&gt;0,Форма!A152&lt;&gt;""),IF(COUNTIF(ESAndMO,J152)&gt;1,"Совпадающая комбинация ХС и МО",""),"ошибка"),"")</f>
      </c>
      <c r="B152" s="66"/>
      <c r="C152" s="66">
        <f ca="1">IF($I152=1,IF(MORangeName="","ошибка",IF(AND(LEFT(Форма!C152,1)=" ",COUNTIF(INDIRECT(MORangeName),Форма!C152)&gt;0),IF(COUNTIF(ESAndMO,J152)&gt;1,"Совпадающая комбинация ХС и МО",""),"ошибка")),"")</f>
      </c>
      <c r="D152" s="56"/>
      <c r="E152" s="45">
        <f>IF($I152=1,IF(AND(ISNUMBER(Форма!E152),Форма!E152&gt;0),"","ошибка"),"")</f>
      </c>
      <c r="F152" s="15">
        <f>IF($I152=1,IF(AND(ISNUMBER(Форма!F152),Форма!F152&gt;0),"","ошибка"),"")</f>
      </c>
      <c r="G152" s="15">
        <f>IF($I152=1,IF(OR(AND(Форма!G$76="",Форма!G152=""),AND(Форма!G$76&lt;&gt;"",ISNUMBER(Форма!F152),Форма!G152&gt;0)),"","ошибка"),"")</f>
      </c>
      <c r="I152" s="13">
        <f>IF(LEN(CONCATENATE(Форма!A152,Форма!C152,Форма!E152,Форма!F152,Форма!G152))&gt;0,1,0)</f>
        <v>0</v>
      </c>
      <c r="J152" s="13">
        <f>SUBSTITUTE(SUBSTITUTE(SUBSTITUTE(SUBSTITUTE(SUBSTITUTE(SUBSTITUTE(SUBSTITUTE(CONCATENATE(Форма!A152,Форма!C152)," ","_"),"*","_"),"?","_"),"&lt;","_"),"&gt;","_"),"=","_"),"!","_")</f>
      </c>
    </row>
    <row r="153" spans="1:10" ht="25.5" customHeight="1">
      <c r="A153" s="66">
        <f>IF($I153=1,IF(AND(COUNTIF(EconomicSubjects,Форма!A153)&gt;0,Форма!A153&lt;&gt;""),IF(COUNTIF(ESAndMO,J153)&gt;1,"Совпадающая комбинация ХС и МО",""),"ошибка"),"")</f>
      </c>
      <c r="B153" s="66"/>
      <c r="C153" s="66">
        <f ca="1">IF($I153=1,IF(MORangeName="","ошибка",IF(AND(LEFT(Форма!C153,1)=" ",COUNTIF(INDIRECT(MORangeName),Форма!C153)&gt;0),IF(COUNTIF(ESAndMO,J153)&gt;1,"Совпадающая комбинация ХС и МО",""),"ошибка")),"")</f>
      </c>
      <c r="D153" s="56"/>
      <c r="E153" s="45">
        <f>IF($I153=1,IF(AND(ISNUMBER(Форма!E153),Форма!E153&gt;0),"","ошибка"),"")</f>
      </c>
      <c r="F153" s="15">
        <f>IF($I153=1,IF(AND(ISNUMBER(Форма!F153),Форма!F153&gt;0),"","ошибка"),"")</f>
      </c>
      <c r="G153" s="15">
        <f>IF($I153=1,IF(OR(AND(Форма!G$76="",Форма!G153=""),AND(Форма!G$76&lt;&gt;"",ISNUMBER(Форма!F153),Форма!G153&gt;0)),"","ошибка"),"")</f>
      </c>
      <c r="I153" s="13">
        <f>IF(LEN(CONCATENATE(Форма!A153,Форма!C153,Форма!E153,Форма!F153,Форма!G153))&gt;0,1,0)</f>
        <v>0</v>
      </c>
      <c r="J153" s="13">
        <f>SUBSTITUTE(SUBSTITUTE(SUBSTITUTE(SUBSTITUTE(SUBSTITUTE(SUBSTITUTE(SUBSTITUTE(CONCATENATE(Форма!A153,Форма!C153)," ","_"),"*","_"),"?","_"),"&lt;","_"),"&gt;","_"),"=","_"),"!","_")</f>
      </c>
    </row>
    <row r="154" spans="1:10" ht="25.5" customHeight="1">
      <c r="A154" s="66">
        <f>IF($I154=1,IF(AND(COUNTIF(EconomicSubjects,Форма!A154)&gt;0,Форма!A154&lt;&gt;""),IF(COUNTIF(ESAndMO,J154)&gt;1,"Совпадающая комбинация ХС и МО",""),"ошибка"),"")</f>
      </c>
      <c r="B154" s="66"/>
      <c r="C154" s="66">
        <f ca="1">IF($I154=1,IF(MORangeName="","ошибка",IF(AND(LEFT(Форма!C154,1)=" ",COUNTIF(INDIRECT(MORangeName),Форма!C154)&gt;0),IF(COUNTIF(ESAndMO,J154)&gt;1,"Совпадающая комбинация ХС и МО",""),"ошибка")),"")</f>
      </c>
      <c r="D154" s="56"/>
      <c r="E154" s="45">
        <f>IF($I154=1,IF(AND(ISNUMBER(Форма!E154),Форма!E154&gt;0),"","ошибка"),"")</f>
      </c>
      <c r="F154" s="15">
        <f>IF($I154=1,IF(AND(ISNUMBER(Форма!F154),Форма!F154&gt;0),"","ошибка"),"")</f>
      </c>
      <c r="G154" s="15">
        <f>IF($I154=1,IF(OR(AND(Форма!G$76="",Форма!G154=""),AND(Форма!G$76&lt;&gt;"",ISNUMBER(Форма!F154),Форма!G154&gt;0)),"","ошибка"),"")</f>
      </c>
      <c r="I154" s="13">
        <f>IF(LEN(CONCATENATE(Форма!A154,Форма!C154,Форма!E154,Форма!F154,Форма!G154))&gt;0,1,0)</f>
        <v>0</v>
      </c>
      <c r="J154" s="13">
        <f>SUBSTITUTE(SUBSTITUTE(SUBSTITUTE(SUBSTITUTE(SUBSTITUTE(SUBSTITUTE(SUBSTITUTE(CONCATENATE(Форма!A154,Форма!C154)," ","_"),"*","_"),"?","_"),"&lt;","_"),"&gt;","_"),"=","_"),"!","_")</f>
      </c>
    </row>
    <row r="155" spans="1:10" ht="25.5" customHeight="1">
      <c r="A155" s="66">
        <f>IF($I155=1,IF(AND(COUNTIF(EconomicSubjects,Форма!A155)&gt;0,Форма!A155&lt;&gt;""),IF(COUNTIF(ESAndMO,J155)&gt;1,"Совпадающая комбинация ХС и МО",""),"ошибка"),"")</f>
      </c>
      <c r="B155" s="66"/>
      <c r="C155" s="66">
        <f ca="1">IF($I155=1,IF(MORangeName="","ошибка",IF(AND(LEFT(Форма!C155,1)=" ",COUNTIF(INDIRECT(MORangeName),Форма!C155)&gt;0),IF(COUNTIF(ESAndMO,J155)&gt;1,"Совпадающая комбинация ХС и МО",""),"ошибка")),"")</f>
      </c>
      <c r="D155" s="56"/>
      <c r="E155" s="45">
        <f>IF($I155=1,IF(AND(ISNUMBER(Форма!E155),Форма!E155&gt;0),"","ошибка"),"")</f>
      </c>
      <c r="F155" s="15">
        <f>IF($I155=1,IF(AND(ISNUMBER(Форма!F155),Форма!F155&gt;0),"","ошибка"),"")</f>
      </c>
      <c r="G155" s="15">
        <f>IF($I155=1,IF(OR(AND(Форма!G$76="",Форма!G155=""),AND(Форма!G$76&lt;&gt;"",ISNUMBER(Форма!F155),Форма!G155&gt;0)),"","ошибка"),"")</f>
      </c>
      <c r="I155" s="13">
        <f>IF(LEN(CONCATENATE(Форма!A155,Форма!C155,Форма!E155,Форма!F155,Форма!G155))&gt;0,1,0)</f>
        <v>0</v>
      </c>
      <c r="J155" s="13">
        <f>SUBSTITUTE(SUBSTITUTE(SUBSTITUTE(SUBSTITUTE(SUBSTITUTE(SUBSTITUTE(SUBSTITUTE(CONCATENATE(Форма!A155,Форма!C155)," ","_"),"*","_"),"?","_"),"&lt;","_"),"&gt;","_"),"=","_"),"!","_")</f>
      </c>
    </row>
    <row r="156" spans="1:10" ht="25.5" customHeight="1">
      <c r="A156" s="66">
        <f>IF($I156=1,IF(AND(COUNTIF(EconomicSubjects,Форма!A156)&gt;0,Форма!A156&lt;&gt;""),IF(COUNTIF(ESAndMO,J156)&gt;1,"Совпадающая комбинация ХС и МО",""),"ошибка"),"")</f>
      </c>
      <c r="B156" s="66"/>
      <c r="C156" s="66">
        <f ca="1">IF($I156=1,IF(MORangeName="","ошибка",IF(AND(LEFT(Форма!C156,1)=" ",COUNTIF(INDIRECT(MORangeName),Форма!C156)&gt;0),IF(COUNTIF(ESAndMO,J156)&gt;1,"Совпадающая комбинация ХС и МО",""),"ошибка")),"")</f>
      </c>
      <c r="D156" s="56"/>
      <c r="E156" s="45">
        <f>IF($I156=1,IF(AND(ISNUMBER(Форма!E156),Форма!E156&gt;0),"","ошибка"),"")</f>
      </c>
      <c r="F156" s="15">
        <f>IF($I156=1,IF(AND(ISNUMBER(Форма!F156),Форма!F156&gt;0),"","ошибка"),"")</f>
      </c>
      <c r="G156" s="15">
        <f>IF($I156=1,IF(OR(AND(Форма!G$76="",Форма!G156=""),AND(Форма!G$76&lt;&gt;"",ISNUMBER(Форма!F156),Форма!G156&gt;0)),"","ошибка"),"")</f>
      </c>
      <c r="I156" s="13">
        <f>IF(LEN(CONCATENATE(Форма!A156,Форма!C156,Форма!E156,Форма!F156,Форма!G156))&gt;0,1,0)</f>
        <v>0</v>
      </c>
      <c r="J156" s="13">
        <f>SUBSTITUTE(SUBSTITUTE(SUBSTITUTE(SUBSTITUTE(SUBSTITUTE(SUBSTITUTE(SUBSTITUTE(CONCATENATE(Форма!A156,Форма!C156)," ","_"),"*","_"),"?","_"),"&lt;","_"),"&gt;","_"),"=","_"),"!","_")</f>
      </c>
    </row>
    <row r="157" spans="1:10" ht="25.5" customHeight="1">
      <c r="A157" s="66">
        <f>IF($I157=1,IF(AND(COUNTIF(EconomicSubjects,Форма!A157)&gt;0,Форма!A157&lt;&gt;""),IF(COUNTIF(ESAndMO,J157)&gt;1,"Совпадающая комбинация ХС и МО",""),"ошибка"),"")</f>
      </c>
      <c r="B157" s="66"/>
      <c r="C157" s="66">
        <f ca="1">IF($I157=1,IF(MORangeName="","ошибка",IF(AND(LEFT(Форма!C157,1)=" ",COUNTIF(INDIRECT(MORangeName),Форма!C157)&gt;0),IF(COUNTIF(ESAndMO,J157)&gt;1,"Совпадающая комбинация ХС и МО",""),"ошибка")),"")</f>
      </c>
      <c r="D157" s="56"/>
      <c r="E157" s="45">
        <f>IF($I157=1,IF(AND(ISNUMBER(Форма!E157),Форма!E157&gt;0),"","ошибка"),"")</f>
      </c>
      <c r="F157" s="15">
        <f>IF($I157=1,IF(AND(ISNUMBER(Форма!F157),Форма!F157&gt;0),"","ошибка"),"")</f>
      </c>
      <c r="G157" s="15">
        <f>IF($I157=1,IF(OR(AND(Форма!G$76="",Форма!G157=""),AND(Форма!G$76&lt;&gt;"",ISNUMBER(Форма!F157),Форма!G157&gt;0)),"","ошибка"),"")</f>
      </c>
      <c r="I157" s="13">
        <f>IF(LEN(CONCATENATE(Форма!A157,Форма!C157,Форма!E157,Форма!F157,Форма!G157))&gt;0,1,0)</f>
        <v>0</v>
      </c>
      <c r="J157" s="13">
        <f>SUBSTITUTE(SUBSTITUTE(SUBSTITUTE(SUBSTITUTE(SUBSTITUTE(SUBSTITUTE(SUBSTITUTE(CONCATENATE(Форма!A157,Форма!C157)," ","_"),"*","_"),"?","_"),"&lt;","_"),"&gt;","_"),"=","_"),"!","_")</f>
      </c>
    </row>
    <row r="158" spans="1:10" ht="25.5" customHeight="1">
      <c r="A158" s="66">
        <f>IF($I158=1,IF(AND(COUNTIF(EconomicSubjects,Форма!A158)&gt;0,Форма!A158&lt;&gt;""),IF(COUNTIF(ESAndMO,J158)&gt;1,"Совпадающая комбинация ХС и МО",""),"ошибка"),"")</f>
      </c>
      <c r="B158" s="66"/>
      <c r="C158" s="66">
        <f ca="1">IF($I158=1,IF(MORangeName="","ошибка",IF(AND(LEFT(Форма!C158,1)=" ",COUNTIF(INDIRECT(MORangeName),Форма!C158)&gt;0),IF(COUNTIF(ESAndMO,J158)&gt;1,"Совпадающая комбинация ХС и МО",""),"ошибка")),"")</f>
      </c>
      <c r="D158" s="56"/>
      <c r="E158" s="45">
        <f>IF($I158=1,IF(AND(ISNUMBER(Форма!E158),Форма!E158&gt;0),"","ошибка"),"")</f>
      </c>
      <c r="F158" s="15">
        <f>IF($I158=1,IF(AND(ISNUMBER(Форма!F158),Форма!F158&gt;0),"","ошибка"),"")</f>
      </c>
      <c r="G158" s="15">
        <f>IF($I158=1,IF(OR(AND(Форма!G$76="",Форма!G158=""),AND(Форма!G$76&lt;&gt;"",ISNUMBER(Форма!F158),Форма!G158&gt;0)),"","ошибка"),"")</f>
      </c>
      <c r="I158" s="13">
        <f>IF(LEN(CONCATENATE(Форма!A158,Форма!C158,Форма!E158,Форма!F158,Форма!G158))&gt;0,1,0)</f>
        <v>0</v>
      </c>
      <c r="J158" s="13">
        <f>SUBSTITUTE(SUBSTITUTE(SUBSTITUTE(SUBSTITUTE(SUBSTITUTE(SUBSTITUTE(SUBSTITUTE(CONCATENATE(Форма!A158,Форма!C158)," ","_"),"*","_"),"?","_"),"&lt;","_"),"&gt;","_"),"=","_"),"!","_")</f>
      </c>
    </row>
    <row r="159" spans="1:10" ht="25.5" customHeight="1">
      <c r="A159" s="66">
        <f>IF($I159=1,IF(AND(COUNTIF(EconomicSubjects,Форма!A159)&gt;0,Форма!A159&lt;&gt;""),IF(COUNTIF(ESAndMO,J159)&gt;1,"Совпадающая комбинация ХС и МО",""),"ошибка"),"")</f>
      </c>
      <c r="B159" s="66"/>
      <c r="C159" s="66">
        <f ca="1">IF($I159=1,IF(MORangeName="","ошибка",IF(AND(LEFT(Форма!C159,1)=" ",COUNTIF(INDIRECT(MORangeName),Форма!C159)&gt;0),IF(COUNTIF(ESAndMO,J159)&gt;1,"Совпадающая комбинация ХС и МО",""),"ошибка")),"")</f>
      </c>
      <c r="D159" s="56"/>
      <c r="E159" s="45">
        <f>IF($I159=1,IF(AND(ISNUMBER(Форма!E159),Форма!E159&gt;0),"","ошибка"),"")</f>
      </c>
      <c r="F159" s="15">
        <f>IF($I159=1,IF(AND(ISNUMBER(Форма!F159),Форма!F159&gt;0),"","ошибка"),"")</f>
      </c>
      <c r="G159" s="15">
        <f>IF($I159=1,IF(OR(AND(Форма!G$76="",Форма!G159=""),AND(Форма!G$76&lt;&gt;"",ISNUMBER(Форма!F159),Форма!G159&gt;0)),"","ошибка"),"")</f>
      </c>
      <c r="I159" s="13">
        <f>IF(LEN(CONCATENATE(Форма!A159,Форма!C159,Форма!E159,Форма!F159,Форма!G159))&gt;0,1,0)</f>
        <v>0</v>
      </c>
      <c r="J159" s="13">
        <f>SUBSTITUTE(SUBSTITUTE(SUBSTITUTE(SUBSTITUTE(SUBSTITUTE(SUBSTITUTE(SUBSTITUTE(CONCATENATE(Форма!A159,Форма!C159)," ","_"),"*","_"),"?","_"),"&lt;","_"),"&gt;","_"),"=","_"),"!","_")</f>
      </c>
    </row>
    <row r="160" spans="1:10" ht="25.5" customHeight="1">
      <c r="A160" s="66">
        <f>IF($I160=1,IF(AND(COUNTIF(EconomicSubjects,Форма!A160)&gt;0,Форма!A160&lt;&gt;""),IF(COUNTIF(ESAndMO,J160)&gt;1,"Совпадающая комбинация ХС и МО",""),"ошибка"),"")</f>
      </c>
      <c r="B160" s="66"/>
      <c r="C160" s="66">
        <f ca="1">IF($I160=1,IF(MORangeName="","ошибка",IF(AND(LEFT(Форма!C160,1)=" ",COUNTIF(INDIRECT(MORangeName),Форма!C160)&gt;0),IF(COUNTIF(ESAndMO,J160)&gt;1,"Совпадающая комбинация ХС и МО",""),"ошибка")),"")</f>
      </c>
      <c r="D160" s="56"/>
      <c r="E160" s="45">
        <f>IF($I160=1,IF(AND(ISNUMBER(Форма!E160),Форма!E160&gt;0),"","ошибка"),"")</f>
      </c>
      <c r="F160" s="15">
        <f>IF($I160=1,IF(AND(ISNUMBER(Форма!F160),Форма!F160&gt;0),"","ошибка"),"")</f>
      </c>
      <c r="G160" s="15">
        <f>IF($I160=1,IF(OR(AND(Форма!G$76="",Форма!G160=""),AND(Форма!G$76&lt;&gt;"",ISNUMBER(Форма!F160),Форма!G160&gt;0)),"","ошибка"),"")</f>
      </c>
      <c r="I160" s="13">
        <f>IF(LEN(CONCATENATE(Форма!A160,Форма!C160,Форма!E160,Форма!F160,Форма!G160))&gt;0,1,0)</f>
        <v>0</v>
      </c>
      <c r="J160" s="13">
        <f>SUBSTITUTE(SUBSTITUTE(SUBSTITUTE(SUBSTITUTE(SUBSTITUTE(SUBSTITUTE(SUBSTITUTE(CONCATENATE(Форма!A160,Форма!C160)," ","_"),"*","_"),"?","_"),"&lt;","_"),"&gt;","_"),"=","_"),"!","_")</f>
      </c>
    </row>
    <row r="161" spans="1:10" ht="25.5" customHeight="1">
      <c r="A161" s="66">
        <f>IF($I161=1,IF(AND(COUNTIF(EconomicSubjects,Форма!A161)&gt;0,Форма!A161&lt;&gt;""),IF(COUNTIF(ESAndMO,J161)&gt;1,"Совпадающая комбинация ХС и МО",""),"ошибка"),"")</f>
      </c>
      <c r="B161" s="66"/>
      <c r="C161" s="66">
        <f ca="1">IF($I161=1,IF(MORangeName="","ошибка",IF(AND(LEFT(Форма!C161,1)=" ",COUNTIF(INDIRECT(MORangeName),Форма!C161)&gt;0),IF(COUNTIF(ESAndMO,J161)&gt;1,"Совпадающая комбинация ХС и МО",""),"ошибка")),"")</f>
      </c>
      <c r="D161" s="56"/>
      <c r="E161" s="45">
        <f>IF($I161=1,IF(AND(ISNUMBER(Форма!E161),Форма!E161&gt;0),"","ошибка"),"")</f>
      </c>
      <c r="F161" s="15">
        <f>IF($I161=1,IF(AND(ISNUMBER(Форма!F161),Форма!F161&gt;0),"","ошибка"),"")</f>
      </c>
      <c r="G161" s="15">
        <f>IF($I161=1,IF(OR(AND(Форма!G$76="",Форма!G161=""),AND(Форма!G$76&lt;&gt;"",ISNUMBER(Форма!F161),Форма!G161&gt;0)),"","ошибка"),"")</f>
      </c>
      <c r="I161" s="13">
        <f>IF(LEN(CONCATENATE(Форма!A161,Форма!C161,Форма!E161,Форма!F161,Форма!G161))&gt;0,1,0)</f>
        <v>0</v>
      </c>
      <c r="J161" s="13">
        <f>SUBSTITUTE(SUBSTITUTE(SUBSTITUTE(SUBSTITUTE(SUBSTITUTE(SUBSTITUTE(SUBSTITUTE(CONCATENATE(Форма!A161,Форма!C161)," ","_"),"*","_"),"?","_"),"&lt;","_"),"&gt;","_"),"=","_"),"!","_")</f>
      </c>
    </row>
    <row r="162" spans="1:10" ht="25.5" customHeight="1">
      <c r="A162" s="66">
        <f>IF($I162=1,IF(AND(COUNTIF(EconomicSubjects,Форма!A162)&gt;0,Форма!A162&lt;&gt;""),IF(COUNTIF(ESAndMO,J162)&gt;1,"Совпадающая комбинация ХС и МО",""),"ошибка"),"")</f>
      </c>
      <c r="B162" s="66"/>
      <c r="C162" s="66">
        <f ca="1">IF($I162=1,IF(MORangeName="","ошибка",IF(AND(LEFT(Форма!C162,1)=" ",COUNTIF(INDIRECT(MORangeName),Форма!C162)&gt;0),IF(COUNTIF(ESAndMO,J162)&gt;1,"Совпадающая комбинация ХС и МО",""),"ошибка")),"")</f>
      </c>
      <c r="D162" s="56"/>
      <c r="E162" s="45">
        <f>IF($I162=1,IF(AND(ISNUMBER(Форма!E162),Форма!E162&gt;0),"","ошибка"),"")</f>
      </c>
      <c r="F162" s="15">
        <f>IF($I162=1,IF(AND(ISNUMBER(Форма!F162),Форма!F162&gt;0),"","ошибка"),"")</f>
      </c>
      <c r="G162" s="15">
        <f>IF($I162=1,IF(OR(AND(Форма!G$76="",Форма!G162=""),AND(Форма!G$76&lt;&gt;"",ISNUMBER(Форма!F162),Форма!G162&gt;0)),"","ошибка"),"")</f>
      </c>
      <c r="I162" s="13">
        <f>IF(LEN(CONCATENATE(Форма!A162,Форма!C162,Форма!E162,Форма!F162,Форма!G162))&gt;0,1,0)</f>
        <v>0</v>
      </c>
      <c r="J162" s="13">
        <f>SUBSTITUTE(SUBSTITUTE(SUBSTITUTE(SUBSTITUTE(SUBSTITUTE(SUBSTITUTE(SUBSTITUTE(CONCATENATE(Форма!A162,Форма!C162)," ","_"),"*","_"),"?","_"),"&lt;","_"),"&gt;","_"),"=","_"),"!","_")</f>
      </c>
    </row>
    <row r="163" spans="1:10" ht="25.5" customHeight="1">
      <c r="A163" s="66">
        <f>IF($I163=1,IF(AND(COUNTIF(EconomicSubjects,Форма!A163)&gt;0,Форма!A163&lt;&gt;""),IF(COUNTIF(ESAndMO,J163)&gt;1,"Совпадающая комбинация ХС и МО",""),"ошибка"),"")</f>
      </c>
      <c r="B163" s="66"/>
      <c r="C163" s="66">
        <f ca="1">IF($I163=1,IF(MORangeName="","ошибка",IF(AND(LEFT(Форма!C163,1)=" ",COUNTIF(INDIRECT(MORangeName),Форма!C163)&gt;0),IF(COUNTIF(ESAndMO,J163)&gt;1,"Совпадающая комбинация ХС и МО",""),"ошибка")),"")</f>
      </c>
      <c r="D163" s="56"/>
      <c r="E163" s="45">
        <f>IF($I163=1,IF(AND(ISNUMBER(Форма!E163),Форма!E163&gt;0),"","ошибка"),"")</f>
      </c>
      <c r="F163" s="15">
        <f>IF($I163=1,IF(AND(ISNUMBER(Форма!F163),Форма!F163&gt;0),"","ошибка"),"")</f>
      </c>
      <c r="G163" s="15">
        <f>IF($I163=1,IF(OR(AND(Форма!G$76="",Форма!G163=""),AND(Форма!G$76&lt;&gt;"",ISNUMBER(Форма!F163),Форма!G163&gt;0)),"","ошибка"),"")</f>
      </c>
      <c r="I163" s="13">
        <f>IF(LEN(CONCATENATE(Форма!A163,Форма!C163,Форма!E163,Форма!F163,Форма!G163))&gt;0,1,0)</f>
        <v>0</v>
      </c>
      <c r="J163" s="13">
        <f>SUBSTITUTE(SUBSTITUTE(SUBSTITUTE(SUBSTITUTE(SUBSTITUTE(SUBSTITUTE(SUBSTITUTE(CONCATENATE(Форма!A163,Форма!C163)," ","_"),"*","_"),"?","_"),"&lt;","_"),"&gt;","_"),"=","_"),"!","_")</f>
      </c>
    </row>
    <row r="164" spans="1:10" ht="25.5" customHeight="1">
      <c r="A164" s="66">
        <f>IF($I164=1,IF(AND(COUNTIF(EconomicSubjects,Форма!A164)&gt;0,Форма!A164&lt;&gt;""),IF(COUNTIF(ESAndMO,J164)&gt;1,"Совпадающая комбинация ХС и МО",""),"ошибка"),"")</f>
      </c>
      <c r="B164" s="66"/>
      <c r="C164" s="66">
        <f ca="1">IF($I164=1,IF(MORangeName="","ошибка",IF(AND(LEFT(Форма!C164,1)=" ",COUNTIF(INDIRECT(MORangeName),Форма!C164)&gt;0),IF(COUNTIF(ESAndMO,J164)&gt;1,"Совпадающая комбинация ХС и МО",""),"ошибка")),"")</f>
      </c>
      <c r="D164" s="56"/>
      <c r="E164" s="45">
        <f>IF($I164=1,IF(AND(ISNUMBER(Форма!E164),Форма!E164&gt;0),"","ошибка"),"")</f>
      </c>
      <c r="F164" s="15">
        <f>IF($I164=1,IF(AND(ISNUMBER(Форма!F164),Форма!F164&gt;0),"","ошибка"),"")</f>
      </c>
      <c r="G164" s="15">
        <f>IF($I164=1,IF(OR(AND(Форма!G$76="",Форма!G164=""),AND(Форма!G$76&lt;&gt;"",ISNUMBER(Форма!F164),Форма!G164&gt;0)),"","ошибка"),"")</f>
      </c>
      <c r="I164" s="13">
        <f>IF(LEN(CONCATENATE(Форма!A164,Форма!C164,Форма!E164,Форма!F164,Форма!G164))&gt;0,1,0)</f>
        <v>0</v>
      </c>
      <c r="J164" s="13">
        <f>SUBSTITUTE(SUBSTITUTE(SUBSTITUTE(SUBSTITUTE(SUBSTITUTE(SUBSTITUTE(SUBSTITUTE(CONCATENATE(Форма!A164,Форма!C164)," ","_"),"*","_"),"?","_"),"&lt;","_"),"&gt;","_"),"=","_"),"!","_")</f>
      </c>
    </row>
    <row r="165" spans="1:10" ht="25.5" customHeight="1">
      <c r="A165" s="66">
        <f>IF($I165=1,IF(AND(COUNTIF(EconomicSubjects,Форма!A165)&gt;0,Форма!A165&lt;&gt;""),IF(COUNTIF(ESAndMO,J165)&gt;1,"Совпадающая комбинация ХС и МО",""),"ошибка"),"")</f>
      </c>
      <c r="B165" s="66"/>
      <c r="C165" s="66">
        <f ca="1">IF($I165=1,IF(MORangeName="","ошибка",IF(AND(LEFT(Форма!C165,1)=" ",COUNTIF(INDIRECT(MORangeName),Форма!C165)&gt;0),IF(COUNTIF(ESAndMO,J165)&gt;1,"Совпадающая комбинация ХС и МО",""),"ошибка")),"")</f>
      </c>
      <c r="D165" s="56"/>
      <c r="E165" s="45">
        <f>IF($I165=1,IF(AND(ISNUMBER(Форма!E165),Форма!E165&gt;0),"","ошибка"),"")</f>
      </c>
      <c r="F165" s="15">
        <f>IF($I165=1,IF(AND(ISNUMBER(Форма!F165),Форма!F165&gt;0),"","ошибка"),"")</f>
      </c>
      <c r="G165" s="15">
        <f>IF($I165=1,IF(OR(AND(Форма!G$76="",Форма!G165=""),AND(Форма!G$76&lt;&gt;"",ISNUMBER(Форма!F165),Форма!G165&gt;0)),"","ошибка"),"")</f>
      </c>
      <c r="I165" s="13">
        <f>IF(LEN(CONCATENATE(Форма!A165,Форма!C165,Форма!E165,Форма!F165,Форма!G165))&gt;0,1,0)</f>
        <v>0</v>
      </c>
      <c r="J165" s="13">
        <f>SUBSTITUTE(SUBSTITUTE(SUBSTITUTE(SUBSTITUTE(SUBSTITUTE(SUBSTITUTE(SUBSTITUTE(CONCATENATE(Форма!A165,Форма!C165)," ","_"),"*","_"),"?","_"),"&lt;","_"),"&gt;","_"),"=","_"),"!","_")</f>
      </c>
    </row>
    <row r="166" spans="1:10" ht="25.5" customHeight="1">
      <c r="A166" s="66">
        <f>IF($I166=1,IF(AND(COUNTIF(EconomicSubjects,Форма!A166)&gt;0,Форма!A166&lt;&gt;""),IF(COUNTIF(ESAndMO,J166)&gt;1,"Совпадающая комбинация ХС и МО",""),"ошибка"),"")</f>
      </c>
      <c r="B166" s="66"/>
      <c r="C166" s="66">
        <f ca="1">IF($I166=1,IF(MORangeName="","ошибка",IF(AND(LEFT(Форма!C166,1)=" ",COUNTIF(INDIRECT(MORangeName),Форма!C166)&gt;0),IF(COUNTIF(ESAndMO,J166)&gt;1,"Совпадающая комбинация ХС и МО",""),"ошибка")),"")</f>
      </c>
      <c r="D166" s="56"/>
      <c r="E166" s="45">
        <f>IF($I166=1,IF(AND(ISNUMBER(Форма!E166),Форма!E166&gt;0),"","ошибка"),"")</f>
      </c>
      <c r="F166" s="15">
        <f>IF($I166=1,IF(AND(ISNUMBER(Форма!F166),Форма!F166&gt;0),"","ошибка"),"")</f>
      </c>
      <c r="G166" s="15">
        <f>IF($I166=1,IF(OR(AND(Форма!G$76="",Форма!G166=""),AND(Форма!G$76&lt;&gt;"",ISNUMBER(Форма!F166),Форма!G166&gt;0)),"","ошибка"),"")</f>
      </c>
      <c r="I166" s="13">
        <f>IF(LEN(CONCATENATE(Форма!A166,Форма!C166,Форма!E166,Форма!F166,Форма!G166))&gt;0,1,0)</f>
        <v>0</v>
      </c>
      <c r="J166" s="13">
        <f>SUBSTITUTE(SUBSTITUTE(SUBSTITUTE(SUBSTITUTE(SUBSTITUTE(SUBSTITUTE(SUBSTITUTE(CONCATENATE(Форма!A166,Форма!C166)," ","_"),"*","_"),"?","_"),"&lt;","_"),"&gt;","_"),"=","_"),"!","_")</f>
      </c>
    </row>
    <row r="167" spans="1:10" ht="25.5" customHeight="1">
      <c r="A167" s="66">
        <f>IF($I167=1,IF(AND(COUNTIF(EconomicSubjects,Форма!A167)&gt;0,Форма!A167&lt;&gt;""),IF(COUNTIF(ESAndMO,J167)&gt;1,"Совпадающая комбинация ХС и МО",""),"ошибка"),"")</f>
      </c>
      <c r="B167" s="66"/>
      <c r="C167" s="66">
        <f ca="1">IF($I167=1,IF(MORangeName="","ошибка",IF(AND(LEFT(Форма!C167,1)=" ",COUNTIF(INDIRECT(MORangeName),Форма!C167)&gt;0),IF(COUNTIF(ESAndMO,J167)&gt;1,"Совпадающая комбинация ХС и МО",""),"ошибка")),"")</f>
      </c>
      <c r="D167" s="56"/>
      <c r="E167" s="45">
        <f>IF($I167=1,IF(AND(ISNUMBER(Форма!E167),Форма!E167&gt;0),"","ошибка"),"")</f>
      </c>
      <c r="F167" s="15">
        <f>IF($I167=1,IF(AND(ISNUMBER(Форма!F167),Форма!F167&gt;0),"","ошибка"),"")</f>
      </c>
      <c r="G167" s="15">
        <f>IF($I167=1,IF(OR(AND(Форма!G$76="",Форма!G167=""),AND(Форма!G$76&lt;&gt;"",ISNUMBER(Форма!F167),Форма!G167&gt;0)),"","ошибка"),"")</f>
      </c>
      <c r="I167" s="13">
        <f>IF(LEN(CONCATENATE(Форма!A167,Форма!C167,Форма!E167,Форма!F167,Форма!G167))&gt;0,1,0)</f>
        <v>0</v>
      </c>
      <c r="J167" s="13">
        <f>SUBSTITUTE(SUBSTITUTE(SUBSTITUTE(SUBSTITUTE(SUBSTITUTE(SUBSTITUTE(SUBSTITUTE(CONCATENATE(Форма!A167,Форма!C167)," ","_"),"*","_"),"?","_"),"&lt;","_"),"&gt;","_"),"=","_"),"!","_")</f>
      </c>
    </row>
    <row r="168" spans="1:10" ht="25.5" customHeight="1">
      <c r="A168" s="66">
        <f>IF($I168=1,IF(AND(COUNTIF(EconomicSubjects,Форма!A168)&gt;0,Форма!A168&lt;&gt;""),IF(COUNTIF(ESAndMO,J168)&gt;1,"Совпадающая комбинация ХС и МО",""),"ошибка"),"")</f>
      </c>
      <c r="B168" s="66"/>
      <c r="C168" s="66">
        <f ca="1">IF($I168=1,IF(MORangeName="","ошибка",IF(AND(LEFT(Форма!C168,1)=" ",COUNTIF(INDIRECT(MORangeName),Форма!C168)&gt;0),IF(COUNTIF(ESAndMO,J168)&gt;1,"Совпадающая комбинация ХС и МО",""),"ошибка")),"")</f>
      </c>
      <c r="D168" s="56"/>
      <c r="E168" s="45">
        <f>IF($I168=1,IF(AND(ISNUMBER(Форма!E168),Форма!E168&gt;0),"","ошибка"),"")</f>
      </c>
      <c r="F168" s="15">
        <f>IF($I168=1,IF(AND(ISNUMBER(Форма!F168),Форма!F168&gt;0),"","ошибка"),"")</f>
      </c>
      <c r="G168" s="15">
        <f>IF($I168=1,IF(OR(AND(Форма!G$76="",Форма!G168=""),AND(Форма!G$76&lt;&gt;"",ISNUMBER(Форма!F168),Форма!G168&gt;0)),"","ошибка"),"")</f>
      </c>
      <c r="I168" s="13">
        <f>IF(LEN(CONCATENATE(Форма!A168,Форма!C168,Форма!E168,Форма!F168,Форма!G168))&gt;0,1,0)</f>
        <v>0</v>
      </c>
      <c r="J168" s="13">
        <f>SUBSTITUTE(SUBSTITUTE(SUBSTITUTE(SUBSTITUTE(SUBSTITUTE(SUBSTITUTE(SUBSTITUTE(CONCATENATE(Форма!A168,Форма!C168)," ","_"),"*","_"),"?","_"),"&lt;","_"),"&gt;","_"),"=","_"),"!","_")</f>
      </c>
    </row>
    <row r="169" spans="1:10" ht="25.5" customHeight="1">
      <c r="A169" s="66">
        <f>IF($I169=1,IF(AND(COUNTIF(EconomicSubjects,Форма!A169)&gt;0,Форма!A169&lt;&gt;""),IF(COUNTIF(ESAndMO,J169)&gt;1,"Совпадающая комбинация ХС и МО",""),"ошибка"),"")</f>
      </c>
      <c r="B169" s="66"/>
      <c r="C169" s="66">
        <f ca="1">IF($I169=1,IF(MORangeName="","ошибка",IF(AND(LEFT(Форма!C169,1)=" ",COUNTIF(INDIRECT(MORangeName),Форма!C169)&gt;0),IF(COUNTIF(ESAndMO,J169)&gt;1,"Совпадающая комбинация ХС и МО",""),"ошибка")),"")</f>
      </c>
      <c r="D169" s="56"/>
      <c r="E169" s="45">
        <f>IF($I169=1,IF(AND(ISNUMBER(Форма!E169),Форма!E169&gt;0),"","ошибка"),"")</f>
      </c>
      <c r="F169" s="15">
        <f>IF($I169=1,IF(AND(ISNUMBER(Форма!F169),Форма!F169&gt;0),"","ошибка"),"")</f>
      </c>
      <c r="G169" s="15">
        <f>IF($I169=1,IF(OR(AND(Форма!G$76="",Форма!G169=""),AND(Форма!G$76&lt;&gt;"",ISNUMBER(Форма!F169),Форма!G169&gt;0)),"","ошибка"),"")</f>
      </c>
      <c r="I169" s="13">
        <f>IF(LEN(CONCATENATE(Форма!A169,Форма!C169,Форма!E169,Форма!F169,Форма!G169))&gt;0,1,0)</f>
        <v>0</v>
      </c>
      <c r="J169" s="13">
        <f>SUBSTITUTE(SUBSTITUTE(SUBSTITUTE(SUBSTITUTE(SUBSTITUTE(SUBSTITUTE(SUBSTITUTE(CONCATENATE(Форма!A169,Форма!C169)," ","_"),"*","_"),"?","_"),"&lt;","_"),"&gt;","_"),"=","_"),"!","_")</f>
      </c>
    </row>
    <row r="170" spans="1:10" ht="25.5" customHeight="1">
      <c r="A170" s="66">
        <f>IF($I170=1,IF(AND(COUNTIF(EconomicSubjects,Форма!A170)&gt;0,Форма!A170&lt;&gt;""),IF(COUNTIF(ESAndMO,J170)&gt;1,"Совпадающая комбинация ХС и МО",""),"ошибка"),"")</f>
      </c>
      <c r="B170" s="66"/>
      <c r="C170" s="66">
        <f ca="1">IF($I170=1,IF(MORangeName="","ошибка",IF(AND(LEFT(Форма!C170,1)=" ",COUNTIF(INDIRECT(MORangeName),Форма!C170)&gt;0),IF(COUNTIF(ESAndMO,J170)&gt;1,"Совпадающая комбинация ХС и МО",""),"ошибка")),"")</f>
      </c>
      <c r="D170" s="56"/>
      <c r="E170" s="45">
        <f>IF($I170=1,IF(AND(ISNUMBER(Форма!E170),Форма!E170&gt;0),"","ошибка"),"")</f>
      </c>
      <c r="F170" s="15">
        <f>IF($I170=1,IF(AND(ISNUMBER(Форма!F170),Форма!F170&gt;0),"","ошибка"),"")</f>
      </c>
      <c r="G170" s="15">
        <f>IF($I170=1,IF(OR(AND(Форма!G$76="",Форма!G170=""),AND(Форма!G$76&lt;&gt;"",ISNUMBER(Форма!F170),Форма!G170&gt;0)),"","ошибка"),"")</f>
      </c>
      <c r="I170" s="13">
        <f>IF(LEN(CONCATENATE(Форма!A170,Форма!C170,Форма!E170,Форма!F170,Форма!G170))&gt;0,1,0)</f>
        <v>0</v>
      </c>
      <c r="J170" s="13">
        <f>SUBSTITUTE(SUBSTITUTE(SUBSTITUTE(SUBSTITUTE(SUBSTITUTE(SUBSTITUTE(SUBSTITUTE(CONCATENATE(Форма!A170,Форма!C170)," ","_"),"*","_"),"?","_"),"&lt;","_"),"&gt;","_"),"=","_"),"!","_")</f>
      </c>
    </row>
    <row r="171" spans="1:10" ht="25.5" customHeight="1">
      <c r="A171" s="66">
        <f>IF($I171=1,IF(AND(COUNTIF(EconomicSubjects,Форма!A171)&gt;0,Форма!A171&lt;&gt;""),IF(COUNTIF(ESAndMO,J171)&gt;1,"Совпадающая комбинация ХС и МО",""),"ошибка"),"")</f>
      </c>
      <c r="B171" s="66"/>
      <c r="C171" s="66">
        <f ca="1">IF($I171=1,IF(MORangeName="","ошибка",IF(AND(LEFT(Форма!C171,1)=" ",COUNTIF(INDIRECT(MORangeName),Форма!C171)&gt;0),IF(COUNTIF(ESAndMO,J171)&gt;1,"Совпадающая комбинация ХС и МО",""),"ошибка")),"")</f>
      </c>
      <c r="D171" s="56"/>
      <c r="E171" s="45">
        <f>IF($I171=1,IF(AND(ISNUMBER(Форма!E171),Форма!E171&gt;0),"","ошибка"),"")</f>
      </c>
      <c r="F171" s="15">
        <f>IF($I171=1,IF(AND(ISNUMBER(Форма!F171),Форма!F171&gt;0),"","ошибка"),"")</f>
      </c>
      <c r="G171" s="15">
        <f>IF($I171=1,IF(OR(AND(Форма!G$76="",Форма!G171=""),AND(Форма!G$76&lt;&gt;"",ISNUMBER(Форма!F171),Форма!G171&gt;0)),"","ошибка"),"")</f>
      </c>
      <c r="I171" s="13">
        <f>IF(LEN(CONCATENATE(Форма!A171,Форма!C171,Форма!E171,Форма!F171,Форма!G171))&gt;0,1,0)</f>
        <v>0</v>
      </c>
      <c r="J171" s="13">
        <f>SUBSTITUTE(SUBSTITUTE(SUBSTITUTE(SUBSTITUTE(SUBSTITUTE(SUBSTITUTE(SUBSTITUTE(CONCATENATE(Форма!A171,Форма!C171)," ","_"),"*","_"),"?","_"),"&lt;","_"),"&gt;","_"),"=","_"),"!","_")</f>
      </c>
    </row>
    <row r="172" spans="1:10" ht="25.5" customHeight="1">
      <c r="A172" s="66">
        <f>IF($I172=1,IF(AND(COUNTIF(EconomicSubjects,Форма!A172)&gt;0,Форма!A172&lt;&gt;""),IF(COUNTIF(ESAndMO,J172)&gt;1,"Совпадающая комбинация ХС и МО",""),"ошибка"),"")</f>
      </c>
      <c r="B172" s="66"/>
      <c r="C172" s="66">
        <f ca="1">IF($I172=1,IF(MORangeName="","ошибка",IF(AND(LEFT(Форма!C172,1)=" ",COUNTIF(INDIRECT(MORangeName),Форма!C172)&gt;0),IF(COUNTIF(ESAndMO,J172)&gt;1,"Совпадающая комбинация ХС и МО",""),"ошибка")),"")</f>
      </c>
      <c r="D172" s="56"/>
      <c r="E172" s="45">
        <f>IF($I172=1,IF(AND(ISNUMBER(Форма!E172),Форма!E172&gt;0),"","ошибка"),"")</f>
      </c>
      <c r="F172" s="15">
        <f>IF($I172=1,IF(AND(ISNUMBER(Форма!F172),Форма!F172&gt;0),"","ошибка"),"")</f>
      </c>
      <c r="G172" s="15">
        <f>IF($I172=1,IF(OR(AND(Форма!G$76="",Форма!G172=""),AND(Форма!G$76&lt;&gt;"",ISNUMBER(Форма!F172),Форма!G172&gt;0)),"","ошибка"),"")</f>
      </c>
      <c r="I172" s="13">
        <f>IF(LEN(CONCATENATE(Форма!A172,Форма!C172,Форма!E172,Форма!F172,Форма!G172))&gt;0,1,0)</f>
        <v>0</v>
      </c>
      <c r="J172" s="13">
        <f>SUBSTITUTE(SUBSTITUTE(SUBSTITUTE(SUBSTITUTE(SUBSTITUTE(SUBSTITUTE(SUBSTITUTE(CONCATENATE(Форма!A172,Форма!C172)," ","_"),"*","_"),"?","_"),"&lt;","_"),"&gt;","_"),"=","_"),"!","_")</f>
      </c>
    </row>
    <row r="173" spans="1:10" ht="25.5" customHeight="1">
      <c r="A173" s="66">
        <f>IF($I173=1,IF(AND(COUNTIF(EconomicSubjects,Форма!A173)&gt;0,Форма!A173&lt;&gt;""),IF(COUNTIF(ESAndMO,J173)&gt;1,"Совпадающая комбинация ХС и МО",""),"ошибка"),"")</f>
      </c>
      <c r="B173" s="66"/>
      <c r="C173" s="66">
        <f ca="1">IF($I173=1,IF(MORangeName="","ошибка",IF(AND(LEFT(Форма!C173,1)=" ",COUNTIF(INDIRECT(MORangeName),Форма!C173)&gt;0),IF(COUNTIF(ESAndMO,J173)&gt;1,"Совпадающая комбинация ХС и МО",""),"ошибка")),"")</f>
      </c>
      <c r="D173" s="56"/>
      <c r="E173" s="45">
        <f>IF($I173=1,IF(AND(ISNUMBER(Форма!E173),Форма!E173&gt;0),"","ошибка"),"")</f>
      </c>
      <c r="F173" s="15">
        <f>IF($I173=1,IF(AND(ISNUMBER(Форма!F173),Форма!F173&gt;0),"","ошибка"),"")</f>
      </c>
      <c r="G173" s="15">
        <f>IF($I173=1,IF(OR(AND(Форма!G$76="",Форма!G173=""),AND(Форма!G$76&lt;&gt;"",ISNUMBER(Форма!F173),Форма!G173&gt;0)),"","ошибка"),"")</f>
      </c>
      <c r="I173" s="13">
        <f>IF(LEN(CONCATENATE(Форма!A173,Форма!C173,Форма!E173,Форма!F173,Форма!G173))&gt;0,1,0)</f>
        <v>0</v>
      </c>
      <c r="J173" s="13">
        <f>SUBSTITUTE(SUBSTITUTE(SUBSTITUTE(SUBSTITUTE(SUBSTITUTE(SUBSTITUTE(SUBSTITUTE(CONCATENATE(Форма!A173,Форма!C173)," ","_"),"*","_"),"?","_"),"&lt;","_"),"&gt;","_"),"=","_"),"!","_")</f>
      </c>
    </row>
    <row r="174" spans="1:10" ht="25.5" customHeight="1">
      <c r="A174" s="66">
        <f>IF($I174=1,IF(AND(COUNTIF(EconomicSubjects,Форма!A174)&gt;0,Форма!A174&lt;&gt;""),IF(COUNTIF(ESAndMO,J174)&gt;1,"Совпадающая комбинация ХС и МО",""),"ошибка"),"")</f>
      </c>
      <c r="B174" s="66"/>
      <c r="C174" s="66">
        <f ca="1">IF($I174=1,IF(MORangeName="","ошибка",IF(AND(LEFT(Форма!C174,1)=" ",COUNTIF(INDIRECT(MORangeName),Форма!C174)&gt;0),IF(COUNTIF(ESAndMO,J174)&gt;1,"Совпадающая комбинация ХС и МО",""),"ошибка")),"")</f>
      </c>
      <c r="D174" s="56"/>
      <c r="E174" s="45">
        <f>IF($I174=1,IF(AND(ISNUMBER(Форма!E174),Форма!E174&gt;0),"","ошибка"),"")</f>
      </c>
      <c r="F174" s="15">
        <f>IF($I174=1,IF(AND(ISNUMBER(Форма!F174),Форма!F174&gt;0),"","ошибка"),"")</f>
      </c>
      <c r="G174" s="15">
        <f>IF($I174=1,IF(OR(AND(Форма!G$76="",Форма!G174=""),AND(Форма!G$76&lt;&gt;"",ISNUMBER(Форма!F174),Форма!G174&gt;0)),"","ошибка"),"")</f>
      </c>
      <c r="I174" s="13">
        <f>IF(LEN(CONCATENATE(Форма!A174,Форма!C174,Форма!E174,Форма!F174,Форма!G174))&gt;0,1,0)</f>
        <v>0</v>
      </c>
      <c r="J174" s="13">
        <f>SUBSTITUTE(SUBSTITUTE(SUBSTITUTE(SUBSTITUTE(SUBSTITUTE(SUBSTITUTE(SUBSTITUTE(CONCATENATE(Форма!A174,Форма!C174)," ","_"),"*","_"),"?","_"),"&lt;","_"),"&gt;","_"),"=","_"),"!","_")</f>
      </c>
    </row>
    <row r="175" spans="1:10" ht="25.5" customHeight="1">
      <c r="A175" s="66">
        <f>IF($I175=1,IF(AND(COUNTIF(EconomicSubjects,Форма!A175)&gt;0,Форма!A175&lt;&gt;""),IF(COUNTIF(ESAndMO,J175)&gt;1,"Совпадающая комбинация ХС и МО",""),"ошибка"),"")</f>
      </c>
      <c r="B175" s="66"/>
      <c r="C175" s="66">
        <f ca="1">IF($I175=1,IF(MORangeName="","ошибка",IF(AND(LEFT(Форма!C175,1)=" ",COUNTIF(INDIRECT(MORangeName),Форма!C175)&gt;0),IF(COUNTIF(ESAndMO,J175)&gt;1,"Совпадающая комбинация ХС и МО",""),"ошибка")),"")</f>
      </c>
      <c r="D175" s="56"/>
      <c r="E175" s="45">
        <f>IF($I175=1,IF(AND(ISNUMBER(Форма!E175),Форма!E175&gt;0),"","ошибка"),"")</f>
      </c>
      <c r="F175" s="15">
        <f>IF($I175=1,IF(AND(ISNUMBER(Форма!F175),Форма!F175&gt;0),"","ошибка"),"")</f>
      </c>
      <c r="G175" s="15">
        <f>IF($I175=1,IF(OR(AND(Форма!G$76="",Форма!G175=""),AND(Форма!G$76&lt;&gt;"",ISNUMBER(Форма!F175),Форма!G175&gt;0)),"","ошибка"),"")</f>
      </c>
      <c r="I175" s="13">
        <f>IF(LEN(CONCATENATE(Форма!A175,Форма!C175,Форма!E175,Форма!F175,Форма!G175))&gt;0,1,0)</f>
        <v>0</v>
      </c>
      <c r="J175" s="13">
        <f>SUBSTITUTE(SUBSTITUTE(SUBSTITUTE(SUBSTITUTE(SUBSTITUTE(SUBSTITUTE(SUBSTITUTE(CONCATENATE(Форма!A175,Форма!C175)," ","_"),"*","_"),"?","_"),"&lt;","_"),"&gt;","_"),"=","_"),"!","_")</f>
      </c>
    </row>
    <row r="176" spans="1:10" ht="25.5" customHeight="1">
      <c r="A176" s="66">
        <f>IF($I176=1,IF(AND(COUNTIF(EconomicSubjects,Форма!A176)&gt;0,Форма!A176&lt;&gt;""),IF(COUNTIF(ESAndMO,J176)&gt;1,"Совпадающая комбинация ХС и МО",""),"ошибка"),"")</f>
      </c>
      <c r="B176" s="66"/>
      <c r="C176" s="66">
        <f ca="1">IF($I176=1,IF(MORangeName="","ошибка",IF(AND(LEFT(Форма!C176,1)=" ",COUNTIF(INDIRECT(MORangeName),Форма!C176)&gt;0),IF(COUNTIF(ESAndMO,J176)&gt;1,"Совпадающая комбинация ХС и МО",""),"ошибка")),"")</f>
      </c>
      <c r="D176" s="56"/>
      <c r="E176" s="45">
        <f>IF($I176=1,IF(AND(ISNUMBER(Форма!E176),Форма!E176&gt;0),"","ошибка"),"")</f>
      </c>
      <c r="F176" s="15">
        <f>IF($I176=1,IF(AND(ISNUMBER(Форма!F176),Форма!F176&gt;0),"","ошибка"),"")</f>
      </c>
      <c r="G176" s="15">
        <f>IF($I176=1,IF(OR(AND(Форма!G$76="",Форма!G176=""),AND(Форма!G$76&lt;&gt;"",ISNUMBER(Форма!F176),Форма!G176&gt;0)),"","ошибка"),"")</f>
      </c>
      <c r="I176" s="13">
        <f>IF(LEN(CONCATENATE(Форма!A176,Форма!C176,Форма!E176,Форма!F176,Форма!G176))&gt;0,1,0)</f>
        <v>0</v>
      </c>
      <c r="J176" s="13">
        <f>SUBSTITUTE(SUBSTITUTE(SUBSTITUTE(SUBSTITUTE(SUBSTITUTE(SUBSTITUTE(SUBSTITUTE(CONCATENATE(Форма!A176,Форма!C176)," ","_"),"*","_"),"?","_"),"&lt;","_"),"&gt;","_"),"=","_"),"!","_")</f>
      </c>
    </row>
    <row r="177" spans="1:10" ht="25.5" customHeight="1">
      <c r="A177" s="66">
        <f>IF($I177=1,IF(AND(COUNTIF(EconomicSubjects,Форма!A177)&gt;0,Форма!A177&lt;&gt;""),IF(COUNTIF(ESAndMO,J177)&gt;1,"Совпадающая комбинация ХС и МО",""),"ошибка"),"")</f>
      </c>
      <c r="B177" s="66"/>
      <c r="C177" s="66">
        <f ca="1">IF($I177=1,IF(MORangeName="","ошибка",IF(AND(LEFT(Форма!C177,1)=" ",COUNTIF(INDIRECT(MORangeName),Форма!C177)&gt;0),IF(COUNTIF(ESAndMO,J177)&gt;1,"Совпадающая комбинация ХС и МО",""),"ошибка")),"")</f>
      </c>
      <c r="D177" s="56"/>
      <c r="E177" s="45">
        <f>IF($I177=1,IF(AND(ISNUMBER(Форма!E177),Форма!E177&gt;0),"","ошибка"),"")</f>
      </c>
      <c r="F177" s="15">
        <f>IF($I177=1,IF(AND(ISNUMBER(Форма!F177),Форма!F177&gt;0),"","ошибка"),"")</f>
      </c>
      <c r="G177" s="15">
        <f>IF($I177=1,IF(OR(AND(Форма!G$76="",Форма!G177=""),AND(Форма!G$76&lt;&gt;"",ISNUMBER(Форма!F177),Форма!G177&gt;0)),"","ошибка"),"")</f>
      </c>
      <c r="I177" s="13">
        <f>IF(LEN(CONCATENATE(Форма!A177,Форма!C177,Форма!E177,Форма!F177,Форма!G177))&gt;0,1,0)</f>
        <v>0</v>
      </c>
      <c r="J177" s="13">
        <f>SUBSTITUTE(SUBSTITUTE(SUBSTITUTE(SUBSTITUTE(SUBSTITUTE(SUBSTITUTE(SUBSTITUTE(CONCATENATE(Форма!A177,Форма!C177)," ","_"),"*","_"),"?","_"),"&lt;","_"),"&gt;","_"),"=","_"),"!","_")</f>
      </c>
    </row>
    <row r="178" spans="1:10" ht="25.5" customHeight="1">
      <c r="A178" s="66">
        <f>IF($I178=1,IF(AND(COUNTIF(EconomicSubjects,Форма!A178)&gt;0,Форма!A178&lt;&gt;""),IF(COUNTIF(ESAndMO,J178)&gt;1,"Совпадающая комбинация ХС и МО",""),"ошибка"),"")</f>
      </c>
      <c r="B178" s="66"/>
      <c r="C178" s="66">
        <f ca="1">IF($I178=1,IF(MORangeName="","ошибка",IF(AND(LEFT(Форма!C178,1)=" ",COUNTIF(INDIRECT(MORangeName),Форма!C178)&gt;0),IF(COUNTIF(ESAndMO,J178)&gt;1,"Совпадающая комбинация ХС и МО",""),"ошибка")),"")</f>
      </c>
      <c r="D178" s="56"/>
      <c r="E178" s="45">
        <f>IF($I178=1,IF(AND(ISNUMBER(Форма!E178),Форма!E178&gt;0),"","ошибка"),"")</f>
      </c>
      <c r="F178" s="15">
        <f>IF($I178=1,IF(AND(ISNUMBER(Форма!F178),Форма!F178&gt;0),"","ошибка"),"")</f>
      </c>
      <c r="G178" s="15">
        <f>IF($I178=1,IF(OR(AND(Форма!G$76="",Форма!G178=""),AND(Форма!G$76&lt;&gt;"",ISNUMBER(Форма!F178),Форма!G178&gt;0)),"","ошибка"),"")</f>
      </c>
      <c r="I178" s="13">
        <f>IF(LEN(CONCATENATE(Форма!A178,Форма!C178,Форма!E178,Форма!F178,Форма!G178))&gt;0,1,0)</f>
        <v>0</v>
      </c>
      <c r="J178" s="13">
        <f>SUBSTITUTE(SUBSTITUTE(SUBSTITUTE(SUBSTITUTE(SUBSTITUTE(SUBSTITUTE(SUBSTITUTE(CONCATENATE(Форма!A178,Форма!C178)," ","_"),"*","_"),"?","_"),"&lt;","_"),"&gt;","_"),"=","_"),"!","_")</f>
      </c>
    </row>
    <row r="179" spans="1:10" ht="25.5" customHeight="1">
      <c r="A179" s="66">
        <f>IF($I179=1,IF(AND(COUNTIF(EconomicSubjects,Форма!A179)&gt;0,Форма!A179&lt;&gt;""),IF(COUNTIF(ESAndMO,J179)&gt;1,"Совпадающая комбинация ХС и МО",""),"ошибка"),"")</f>
      </c>
      <c r="B179" s="66"/>
      <c r="C179" s="66">
        <f ca="1">IF($I179=1,IF(MORangeName="","ошибка",IF(AND(LEFT(Форма!C179,1)=" ",COUNTIF(INDIRECT(MORangeName),Форма!C179)&gt;0),IF(COUNTIF(ESAndMO,J179)&gt;1,"Совпадающая комбинация ХС и МО",""),"ошибка")),"")</f>
      </c>
      <c r="D179" s="56"/>
      <c r="E179" s="45">
        <f>IF($I179=1,IF(AND(ISNUMBER(Форма!E179),Форма!E179&gt;0),"","ошибка"),"")</f>
      </c>
      <c r="F179" s="15">
        <f>IF($I179=1,IF(AND(ISNUMBER(Форма!F179),Форма!F179&gt;0),"","ошибка"),"")</f>
      </c>
      <c r="G179" s="15">
        <f>IF($I179=1,IF(OR(AND(Форма!G$76="",Форма!G179=""),AND(Форма!G$76&lt;&gt;"",ISNUMBER(Форма!F179),Форма!G179&gt;0)),"","ошибка"),"")</f>
      </c>
      <c r="I179" s="13">
        <f>IF(LEN(CONCATENATE(Форма!A179,Форма!C179,Форма!E179,Форма!F179,Форма!G179))&gt;0,1,0)</f>
        <v>0</v>
      </c>
      <c r="J179" s="13">
        <f>SUBSTITUTE(SUBSTITUTE(SUBSTITUTE(SUBSTITUTE(SUBSTITUTE(SUBSTITUTE(SUBSTITUTE(CONCATENATE(Форма!A179,Форма!C179)," ","_"),"*","_"),"?","_"),"&lt;","_"),"&gt;","_"),"=","_"),"!","_")</f>
      </c>
    </row>
    <row r="180" spans="1:10" ht="25.5" customHeight="1">
      <c r="A180" s="66">
        <f>IF($I180=1,IF(AND(COUNTIF(EconomicSubjects,Форма!A180)&gt;0,Форма!A180&lt;&gt;""),IF(COUNTIF(ESAndMO,J180)&gt;1,"Совпадающая комбинация ХС и МО",""),"ошибка"),"")</f>
      </c>
      <c r="B180" s="66"/>
      <c r="C180" s="66">
        <f ca="1">IF($I180=1,IF(MORangeName="","ошибка",IF(AND(LEFT(Форма!C180,1)=" ",COUNTIF(INDIRECT(MORangeName),Форма!C180)&gt;0),IF(COUNTIF(ESAndMO,J180)&gt;1,"Совпадающая комбинация ХС и МО",""),"ошибка")),"")</f>
      </c>
      <c r="D180" s="56"/>
      <c r="E180" s="45">
        <f>IF($I180=1,IF(AND(ISNUMBER(Форма!E180),Форма!E180&gt;0),"","ошибка"),"")</f>
      </c>
      <c r="F180" s="15">
        <f>IF($I180=1,IF(AND(ISNUMBER(Форма!F180),Форма!F180&gt;0),"","ошибка"),"")</f>
      </c>
      <c r="G180" s="15">
        <f>IF($I180=1,IF(OR(AND(Форма!G$76="",Форма!G180=""),AND(Форма!G$76&lt;&gt;"",ISNUMBER(Форма!F180),Форма!G180&gt;0)),"","ошибка"),"")</f>
      </c>
      <c r="I180" s="13">
        <f>IF(LEN(CONCATENATE(Форма!A180,Форма!C180,Форма!E180,Форма!F180,Форма!G180))&gt;0,1,0)</f>
        <v>0</v>
      </c>
      <c r="J180" s="13">
        <f>SUBSTITUTE(SUBSTITUTE(SUBSTITUTE(SUBSTITUTE(SUBSTITUTE(SUBSTITUTE(SUBSTITUTE(CONCATENATE(Форма!A180,Форма!C180)," ","_"),"*","_"),"?","_"),"&lt;","_"),"&gt;","_"),"=","_"),"!","_")</f>
      </c>
    </row>
    <row r="181" spans="1:10" ht="25.5" customHeight="1">
      <c r="A181" s="66">
        <f>IF($I181=1,IF(AND(COUNTIF(EconomicSubjects,Форма!A181)&gt;0,Форма!A181&lt;&gt;""),IF(COUNTIF(ESAndMO,J181)&gt;1,"Совпадающая комбинация ХС и МО",""),"ошибка"),"")</f>
      </c>
      <c r="B181" s="66"/>
      <c r="C181" s="66">
        <f ca="1">IF($I181=1,IF(MORangeName="","ошибка",IF(AND(LEFT(Форма!C181,1)=" ",COUNTIF(INDIRECT(MORangeName),Форма!C181)&gt;0),IF(COUNTIF(ESAndMO,J181)&gt;1,"Совпадающая комбинация ХС и МО",""),"ошибка")),"")</f>
      </c>
      <c r="D181" s="56"/>
      <c r="E181" s="45">
        <f>IF($I181=1,IF(AND(ISNUMBER(Форма!E181),Форма!E181&gt;0),"","ошибка"),"")</f>
      </c>
      <c r="F181" s="15">
        <f>IF($I181=1,IF(AND(ISNUMBER(Форма!F181),Форма!F181&gt;0),"","ошибка"),"")</f>
      </c>
      <c r="G181" s="15">
        <f>IF($I181=1,IF(OR(AND(Форма!G$76="",Форма!G181=""),AND(Форма!G$76&lt;&gt;"",ISNUMBER(Форма!F181),Форма!G181&gt;0)),"","ошибка"),"")</f>
      </c>
      <c r="I181" s="13">
        <f>IF(LEN(CONCATENATE(Форма!A181,Форма!C181,Форма!E181,Форма!F181,Форма!G181))&gt;0,1,0)</f>
        <v>0</v>
      </c>
      <c r="J181" s="13">
        <f>SUBSTITUTE(SUBSTITUTE(SUBSTITUTE(SUBSTITUTE(SUBSTITUTE(SUBSTITUTE(SUBSTITUTE(CONCATENATE(Форма!A181,Форма!C181)," ","_"),"*","_"),"?","_"),"&lt;","_"),"&gt;","_"),"=","_"),"!","_")</f>
      </c>
    </row>
    <row r="182" spans="1:10" ht="25.5" customHeight="1">
      <c r="A182" s="66">
        <f>IF($I182=1,IF(AND(COUNTIF(EconomicSubjects,Форма!A182)&gt;0,Форма!A182&lt;&gt;""),IF(COUNTIF(ESAndMO,J182)&gt;1,"Совпадающая комбинация ХС и МО",""),"ошибка"),"")</f>
      </c>
      <c r="B182" s="66"/>
      <c r="C182" s="66">
        <f ca="1">IF($I182=1,IF(MORangeName="","ошибка",IF(AND(LEFT(Форма!C182,1)=" ",COUNTIF(INDIRECT(MORangeName),Форма!C182)&gt;0),IF(COUNTIF(ESAndMO,J182)&gt;1,"Совпадающая комбинация ХС и МО",""),"ошибка")),"")</f>
      </c>
      <c r="D182" s="56"/>
      <c r="E182" s="45">
        <f>IF($I182=1,IF(AND(ISNUMBER(Форма!E182),Форма!E182&gt;0),"","ошибка"),"")</f>
      </c>
      <c r="F182" s="15">
        <f>IF($I182=1,IF(AND(ISNUMBER(Форма!F182),Форма!F182&gt;0),"","ошибка"),"")</f>
      </c>
      <c r="G182" s="15">
        <f>IF($I182=1,IF(OR(AND(Форма!G$76="",Форма!G182=""),AND(Форма!G$76&lt;&gt;"",ISNUMBER(Форма!F182),Форма!G182&gt;0)),"","ошибка"),"")</f>
      </c>
      <c r="I182" s="13">
        <f>IF(LEN(CONCATENATE(Форма!A182,Форма!C182,Форма!E182,Форма!F182,Форма!G182))&gt;0,1,0)</f>
        <v>0</v>
      </c>
      <c r="J182" s="13">
        <f>SUBSTITUTE(SUBSTITUTE(SUBSTITUTE(SUBSTITUTE(SUBSTITUTE(SUBSTITUTE(SUBSTITUTE(CONCATENATE(Форма!A182,Форма!C182)," ","_"),"*","_"),"?","_"),"&lt;","_"),"&gt;","_"),"=","_"),"!","_")</f>
      </c>
    </row>
    <row r="183" spans="1:10" ht="25.5" customHeight="1">
      <c r="A183" s="66">
        <f>IF($I183=1,IF(AND(COUNTIF(EconomicSubjects,Форма!A183)&gt;0,Форма!A183&lt;&gt;""),IF(COUNTIF(ESAndMO,J183)&gt;1,"Совпадающая комбинация ХС и МО",""),"ошибка"),"")</f>
      </c>
      <c r="B183" s="66"/>
      <c r="C183" s="66">
        <f ca="1">IF($I183=1,IF(MORangeName="","ошибка",IF(AND(LEFT(Форма!C183,1)=" ",COUNTIF(INDIRECT(MORangeName),Форма!C183)&gt;0),IF(COUNTIF(ESAndMO,J183)&gt;1,"Совпадающая комбинация ХС и МО",""),"ошибка")),"")</f>
      </c>
      <c r="D183" s="56"/>
      <c r="E183" s="45">
        <f>IF($I183=1,IF(AND(ISNUMBER(Форма!E183),Форма!E183&gt;0),"","ошибка"),"")</f>
      </c>
      <c r="F183" s="15">
        <f>IF($I183=1,IF(AND(ISNUMBER(Форма!F183),Форма!F183&gt;0),"","ошибка"),"")</f>
      </c>
      <c r="G183" s="15">
        <f>IF($I183=1,IF(OR(AND(Форма!G$76="",Форма!G183=""),AND(Форма!G$76&lt;&gt;"",ISNUMBER(Форма!F183),Форма!G183&gt;0)),"","ошибка"),"")</f>
      </c>
      <c r="I183" s="13">
        <f>IF(LEN(CONCATENATE(Форма!A183,Форма!C183,Форма!E183,Форма!F183,Форма!G183))&gt;0,1,0)</f>
        <v>0</v>
      </c>
      <c r="J183" s="13">
        <f>SUBSTITUTE(SUBSTITUTE(SUBSTITUTE(SUBSTITUTE(SUBSTITUTE(SUBSTITUTE(SUBSTITUTE(CONCATENATE(Форма!A183,Форма!C183)," ","_"),"*","_"),"?","_"),"&lt;","_"),"&gt;","_"),"=","_"),"!","_")</f>
      </c>
    </row>
    <row r="184" spans="1:10" ht="25.5" customHeight="1">
      <c r="A184" s="66">
        <f>IF($I184=1,IF(AND(COUNTIF(EconomicSubjects,Форма!A184)&gt;0,Форма!A184&lt;&gt;""),IF(COUNTIF(ESAndMO,J184)&gt;1,"Совпадающая комбинация ХС и МО",""),"ошибка"),"")</f>
      </c>
      <c r="B184" s="66"/>
      <c r="C184" s="66">
        <f ca="1">IF($I184=1,IF(MORangeName="","ошибка",IF(AND(LEFT(Форма!C184,1)=" ",COUNTIF(INDIRECT(MORangeName),Форма!C184)&gt;0),IF(COUNTIF(ESAndMO,J184)&gt;1,"Совпадающая комбинация ХС и МО",""),"ошибка")),"")</f>
      </c>
      <c r="D184" s="56"/>
      <c r="E184" s="45">
        <f>IF($I184=1,IF(AND(ISNUMBER(Форма!E184),Форма!E184&gt;0),"","ошибка"),"")</f>
      </c>
      <c r="F184" s="15">
        <f>IF($I184=1,IF(AND(ISNUMBER(Форма!F184),Форма!F184&gt;0),"","ошибка"),"")</f>
      </c>
      <c r="G184" s="15">
        <f>IF($I184=1,IF(OR(AND(Форма!G$76="",Форма!G184=""),AND(Форма!G$76&lt;&gt;"",ISNUMBER(Форма!F184),Форма!G184&gt;0)),"","ошибка"),"")</f>
      </c>
      <c r="I184" s="13">
        <f>IF(LEN(CONCATENATE(Форма!A184,Форма!C184,Форма!E184,Форма!F184,Форма!G184))&gt;0,1,0)</f>
        <v>0</v>
      </c>
      <c r="J184" s="13">
        <f>SUBSTITUTE(SUBSTITUTE(SUBSTITUTE(SUBSTITUTE(SUBSTITUTE(SUBSTITUTE(SUBSTITUTE(CONCATENATE(Форма!A184,Форма!C184)," ","_"),"*","_"),"?","_"),"&lt;","_"),"&gt;","_"),"=","_"),"!","_")</f>
      </c>
    </row>
    <row r="185" spans="1:10" ht="25.5" customHeight="1">
      <c r="A185" s="66">
        <f>IF($I185=1,IF(AND(COUNTIF(EconomicSubjects,Форма!A185)&gt;0,Форма!A185&lt;&gt;""),IF(COUNTIF(ESAndMO,J185)&gt;1,"Совпадающая комбинация ХС и МО",""),"ошибка"),"")</f>
      </c>
      <c r="B185" s="66"/>
      <c r="C185" s="66">
        <f ca="1">IF($I185=1,IF(MORangeName="","ошибка",IF(AND(LEFT(Форма!C185,1)=" ",COUNTIF(INDIRECT(MORangeName),Форма!C185)&gt;0),IF(COUNTIF(ESAndMO,J185)&gt;1,"Совпадающая комбинация ХС и МО",""),"ошибка")),"")</f>
      </c>
      <c r="D185" s="56"/>
      <c r="E185" s="45">
        <f>IF($I185=1,IF(AND(ISNUMBER(Форма!E185),Форма!E185&gt;0),"","ошибка"),"")</f>
      </c>
      <c r="F185" s="15">
        <f>IF($I185=1,IF(AND(ISNUMBER(Форма!F185),Форма!F185&gt;0),"","ошибка"),"")</f>
      </c>
      <c r="G185" s="15">
        <f>IF($I185=1,IF(OR(AND(Форма!G$76="",Форма!G185=""),AND(Форма!G$76&lt;&gt;"",ISNUMBER(Форма!F185),Форма!G185&gt;0)),"","ошибка"),"")</f>
      </c>
      <c r="I185" s="13">
        <f>IF(LEN(CONCATENATE(Форма!A185,Форма!C185,Форма!E185,Форма!F185,Форма!G185))&gt;0,1,0)</f>
        <v>0</v>
      </c>
      <c r="J185" s="13">
        <f>SUBSTITUTE(SUBSTITUTE(SUBSTITUTE(SUBSTITUTE(SUBSTITUTE(SUBSTITUTE(SUBSTITUTE(CONCATENATE(Форма!A185,Форма!C185)," ","_"),"*","_"),"?","_"),"&lt;","_"),"&gt;","_"),"=","_"),"!","_")</f>
      </c>
    </row>
    <row r="186" spans="1:10" ht="25.5" customHeight="1">
      <c r="A186" s="66">
        <f>IF($I186=1,IF(AND(COUNTIF(EconomicSubjects,Форма!A186)&gt;0,Форма!A186&lt;&gt;""),IF(COUNTIF(ESAndMO,J186)&gt;1,"Совпадающая комбинация ХС и МО",""),"ошибка"),"")</f>
      </c>
      <c r="B186" s="66"/>
      <c r="C186" s="66">
        <f ca="1">IF($I186=1,IF(MORangeName="","ошибка",IF(AND(LEFT(Форма!C186,1)=" ",COUNTIF(INDIRECT(MORangeName),Форма!C186)&gt;0),IF(COUNTIF(ESAndMO,J186)&gt;1,"Совпадающая комбинация ХС и МО",""),"ошибка")),"")</f>
      </c>
      <c r="D186" s="56"/>
      <c r="E186" s="45">
        <f>IF($I186=1,IF(AND(ISNUMBER(Форма!E186),Форма!E186&gt;0),"","ошибка"),"")</f>
      </c>
      <c r="F186" s="15">
        <f>IF($I186=1,IF(AND(ISNUMBER(Форма!F186),Форма!F186&gt;0),"","ошибка"),"")</f>
      </c>
      <c r="G186" s="15">
        <f>IF($I186=1,IF(OR(AND(Форма!G$76="",Форма!G186=""),AND(Форма!G$76&lt;&gt;"",ISNUMBER(Форма!F186),Форма!G186&gt;0)),"","ошибка"),"")</f>
      </c>
      <c r="I186" s="13">
        <f>IF(LEN(CONCATENATE(Форма!A186,Форма!C186,Форма!E186,Форма!F186,Форма!G186))&gt;0,1,0)</f>
        <v>0</v>
      </c>
      <c r="J186" s="13">
        <f>SUBSTITUTE(SUBSTITUTE(SUBSTITUTE(SUBSTITUTE(SUBSTITUTE(SUBSTITUTE(SUBSTITUTE(CONCATENATE(Форма!A186,Форма!C186)," ","_"),"*","_"),"?","_"),"&lt;","_"),"&gt;","_"),"=","_"),"!","_")</f>
      </c>
    </row>
    <row r="187" spans="1:10" ht="25.5" customHeight="1">
      <c r="A187" s="66">
        <f>IF($I187=1,IF(AND(COUNTIF(EconomicSubjects,Форма!A187)&gt;0,Форма!A187&lt;&gt;""),IF(COUNTIF(ESAndMO,J187)&gt;1,"Совпадающая комбинация ХС и МО",""),"ошибка"),"")</f>
      </c>
      <c r="B187" s="66"/>
      <c r="C187" s="66">
        <f ca="1">IF($I187=1,IF(MORangeName="","ошибка",IF(AND(LEFT(Форма!C187,1)=" ",COUNTIF(INDIRECT(MORangeName),Форма!C187)&gt;0),IF(COUNTIF(ESAndMO,J187)&gt;1,"Совпадающая комбинация ХС и МО",""),"ошибка")),"")</f>
      </c>
      <c r="D187" s="56"/>
      <c r="E187" s="45">
        <f>IF($I187=1,IF(AND(ISNUMBER(Форма!E187),Форма!E187&gt;0),"","ошибка"),"")</f>
      </c>
      <c r="F187" s="15">
        <f>IF($I187=1,IF(AND(ISNUMBER(Форма!F187),Форма!F187&gt;0),"","ошибка"),"")</f>
      </c>
      <c r="G187" s="15">
        <f>IF($I187=1,IF(OR(AND(Форма!G$76="",Форма!G187=""),AND(Форма!G$76&lt;&gt;"",ISNUMBER(Форма!F187),Форма!G187&gt;0)),"","ошибка"),"")</f>
      </c>
      <c r="I187" s="13">
        <f>IF(LEN(CONCATENATE(Форма!A187,Форма!C187,Форма!E187,Форма!F187,Форма!G187))&gt;0,1,0)</f>
        <v>0</v>
      </c>
      <c r="J187" s="13">
        <f>SUBSTITUTE(SUBSTITUTE(SUBSTITUTE(SUBSTITUTE(SUBSTITUTE(SUBSTITUTE(SUBSTITUTE(CONCATENATE(Форма!A187,Форма!C187)," ","_"),"*","_"),"?","_"),"&lt;","_"),"&gt;","_"),"=","_"),"!","_")</f>
      </c>
    </row>
    <row r="188" spans="1:10" ht="25.5" customHeight="1">
      <c r="A188" s="66">
        <f>IF($I188=1,IF(AND(COUNTIF(EconomicSubjects,Форма!A188)&gt;0,Форма!A188&lt;&gt;""),IF(COUNTIF(ESAndMO,J188)&gt;1,"Совпадающая комбинация ХС и МО",""),"ошибка"),"")</f>
      </c>
      <c r="B188" s="66"/>
      <c r="C188" s="66">
        <f ca="1">IF($I188=1,IF(MORangeName="","ошибка",IF(AND(LEFT(Форма!C188,1)=" ",COUNTIF(INDIRECT(MORangeName),Форма!C188)&gt;0),IF(COUNTIF(ESAndMO,J188)&gt;1,"Совпадающая комбинация ХС и МО",""),"ошибка")),"")</f>
      </c>
      <c r="D188" s="56"/>
      <c r="E188" s="45">
        <f>IF($I188=1,IF(AND(ISNUMBER(Форма!E188),Форма!E188&gt;0),"","ошибка"),"")</f>
      </c>
      <c r="F188" s="15">
        <f>IF($I188=1,IF(AND(ISNUMBER(Форма!F188),Форма!F188&gt;0),"","ошибка"),"")</f>
      </c>
      <c r="G188" s="15">
        <f>IF($I188=1,IF(OR(AND(Форма!G$76="",Форма!G188=""),AND(Форма!G$76&lt;&gt;"",ISNUMBER(Форма!F188),Форма!G188&gt;0)),"","ошибка"),"")</f>
      </c>
      <c r="I188" s="13">
        <f>IF(LEN(CONCATENATE(Форма!A188,Форма!C188,Форма!E188,Форма!F188,Форма!G188))&gt;0,1,0)</f>
        <v>0</v>
      </c>
      <c r="J188" s="13">
        <f>SUBSTITUTE(SUBSTITUTE(SUBSTITUTE(SUBSTITUTE(SUBSTITUTE(SUBSTITUTE(SUBSTITUTE(CONCATENATE(Форма!A188,Форма!C188)," ","_"),"*","_"),"?","_"),"&lt;","_"),"&gt;","_"),"=","_"),"!","_")</f>
      </c>
    </row>
    <row r="189" spans="1:10" ht="25.5" customHeight="1">
      <c r="A189" s="66">
        <f>IF($I189=1,IF(AND(COUNTIF(EconomicSubjects,Форма!A189)&gt;0,Форма!A189&lt;&gt;""),IF(COUNTIF(ESAndMO,J189)&gt;1,"Совпадающая комбинация ХС и МО",""),"ошибка"),"")</f>
      </c>
      <c r="B189" s="66"/>
      <c r="C189" s="66">
        <f ca="1">IF($I189=1,IF(MORangeName="","ошибка",IF(AND(LEFT(Форма!C189,1)=" ",COUNTIF(INDIRECT(MORangeName),Форма!C189)&gt;0),IF(COUNTIF(ESAndMO,J189)&gt;1,"Совпадающая комбинация ХС и МО",""),"ошибка")),"")</f>
      </c>
      <c r="D189" s="56"/>
      <c r="E189" s="45">
        <f>IF($I189=1,IF(AND(ISNUMBER(Форма!E189),Форма!E189&gt;0),"","ошибка"),"")</f>
      </c>
      <c r="F189" s="15">
        <f>IF($I189=1,IF(AND(ISNUMBER(Форма!F189),Форма!F189&gt;0),"","ошибка"),"")</f>
      </c>
      <c r="G189" s="15">
        <f>IF($I189=1,IF(OR(AND(Форма!G$76="",Форма!G189=""),AND(Форма!G$76&lt;&gt;"",ISNUMBER(Форма!F189),Форма!G189&gt;0)),"","ошибка"),"")</f>
      </c>
      <c r="I189" s="13">
        <f>IF(LEN(CONCATENATE(Форма!A189,Форма!C189,Форма!E189,Форма!F189,Форма!G189))&gt;0,1,0)</f>
        <v>0</v>
      </c>
      <c r="J189" s="13">
        <f>SUBSTITUTE(SUBSTITUTE(SUBSTITUTE(SUBSTITUTE(SUBSTITUTE(SUBSTITUTE(SUBSTITUTE(CONCATENATE(Форма!A189,Форма!C189)," ","_"),"*","_"),"?","_"),"&lt;","_"),"&gt;","_"),"=","_"),"!","_")</f>
      </c>
    </row>
    <row r="190" spans="1:10" ht="25.5" customHeight="1">
      <c r="A190" s="66">
        <f>IF($I190=1,IF(AND(COUNTIF(EconomicSubjects,Форма!A190)&gt;0,Форма!A190&lt;&gt;""),IF(COUNTIF(ESAndMO,J190)&gt;1,"Совпадающая комбинация ХС и МО",""),"ошибка"),"")</f>
      </c>
      <c r="B190" s="66"/>
      <c r="C190" s="66">
        <f ca="1">IF($I190=1,IF(MORangeName="","ошибка",IF(AND(LEFT(Форма!C190,1)=" ",COUNTIF(INDIRECT(MORangeName),Форма!C190)&gt;0),IF(COUNTIF(ESAndMO,J190)&gt;1,"Совпадающая комбинация ХС и МО",""),"ошибка")),"")</f>
      </c>
      <c r="D190" s="56"/>
      <c r="E190" s="45">
        <f>IF($I190=1,IF(AND(ISNUMBER(Форма!E190),Форма!E190&gt;0),"","ошибка"),"")</f>
      </c>
      <c r="F190" s="15">
        <f>IF($I190=1,IF(AND(ISNUMBER(Форма!F190),Форма!F190&gt;0),"","ошибка"),"")</f>
      </c>
      <c r="G190" s="15">
        <f>IF($I190=1,IF(OR(AND(Форма!G$76="",Форма!G190=""),AND(Форма!G$76&lt;&gt;"",ISNUMBER(Форма!F190),Форма!G190&gt;0)),"","ошибка"),"")</f>
      </c>
      <c r="I190" s="13">
        <f>IF(LEN(CONCATENATE(Форма!A190,Форма!C190,Форма!E190,Форма!F190,Форма!G190))&gt;0,1,0)</f>
        <v>0</v>
      </c>
      <c r="J190" s="13">
        <f>SUBSTITUTE(SUBSTITUTE(SUBSTITUTE(SUBSTITUTE(SUBSTITUTE(SUBSTITUTE(SUBSTITUTE(CONCATENATE(Форма!A190,Форма!C190)," ","_"),"*","_"),"?","_"),"&lt;","_"),"&gt;","_"),"=","_"),"!","_")</f>
      </c>
    </row>
    <row r="191" spans="1:10" ht="25.5" customHeight="1">
      <c r="A191" s="66">
        <f>IF($I191=1,IF(AND(COUNTIF(EconomicSubjects,Форма!A191)&gt;0,Форма!A191&lt;&gt;""),IF(COUNTIF(ESAndMO,J191)&gt;1,"Совпадающая комбинация ХС и МО",""),"ошибка"),"")</f>
      </c>
      <c r="B191" s="66"/>
      <c r="C191" s="66">
        <f ca="1">IF($I191=1,IF(MORangeName="","ошибка",IF(AND(LEFT(Форма!C191,1)=" ",COUNTIF(INDIRECT(MORangeName),Форма!C191)&gt;0),IF(COUNTIF(ESAndMO,J191)&gt;1,"Совпадающая комбинация ХС и МО",""),"ошибка")),"")</f>
      </c>
      <c r="D191" s="56"/>
      <c r="E191" s="45">
        <f>IF($I191=1,IF(AND(ISNUMBER(Форма!E191),Форма!E191&gt;0),"","ошибка"),"")</f>
      </c>
      <c r="F191" s="15">
        <f>IF($I191=1,IF(AND(ISNUMBER(Форма!F191),Форма!F191&gt;0),"","ошибка"),"")</f>
      </c>
      <c r="G191" s="15">
        <f>IF($I191=1,IF(OR(AND(Форма!G$76="",Форма!G191=""),AND(Форма!G$76&lt;&gt;"",ISNUMBER(Форма!F191),Форма!G191&gt;0)),"","ошибка"),"")</f>
      </c>
      <c r="I191" s="13">
        <f>IF(LEN(CONCATENATE(Форма!A191,Форма!C191,Форма!E191,Форма!F191,Форма!G191))&gt;0,1,0)</f>
        <v>0</v>
      </c>
      <c r="J191" s="13">
        <f>SUBSTITUTE(SUBSTITUTE(SUBSTITUTE(SUBSTITUTE(SUBSTITUTE(SUBSTITUTE(SUBSTITUTE(CONCATENATE(Форма!A191,Форма!C191)," ","_"),"*","_"),"?","_"),"&lt;","_"),"&gt;","_"),"=","_"),"!","_")</f>
      </c>
    </row>
    <row r="192" spans="1:10" ht="25.5" customHeight="1">
      <c r="A192" s="66">
        <f>IF($I192=1,IF(AND(COUNTIF(EconomicSubjects,Форма!A192)&gt;0,Форма!A192&lt;&gt;""),IF(COUNTIF(ESAndMO,J192)&gt;1,"Совпадающая комбинация ХС и МО",""),"ошибка"),"")</f>
      </c>
      <c r="B192" s="66"/>
      <c r="C192" s="66">
        <f ca="1">IF($I192=1,IF(MORangeName="","ошибка",IF(AND(LEFT(Форма!C192,1)=" ",COUNTIF(INDIRECT(MORangeName),Форма!C192)&gt;0),IF(COUNTIF(ESAndMO,J192)&gt;1,"Совпадающая комбинация ХС и МО",""),"ошибка")),"")</f>
      </c>
      <c r="D192" s="56"/>
      <c r="E192" s="45">
        <f>IF($I192=1,IF(AND(ISNUMBER(Форма!E192),Форма!E192&gt;0),"","ошибка"),"")</f>
      </c>
      <c r="F192" s="15">
        <f>IF($I192=1,IF(AND(ISNUMBER(Форма!F192),Форма!F192&gt;0),"","ошибка"),"")</f>
      </c>
      <c r="G192" s="15">
        <f>IF($I192=1,IF(OR(AND(Форма!G$76="",Форма!G192=""),AND(Форма!G$76&lt;&gt;"",ISNUMBER(Форма!F192),Форма!G192&gt;0)),"","ошибка"),"")</f>
      </c>
      <c r="I192" s="13">
        <f>IF(LEN(CONCATENATE(Форма!A192,Форма!C192,Форма!E192,Форма!F192,Форма!G192))&gt;0,1,0)</f>
        <v>0</v>
      </c>
      <c r="J192" s="13">
        <f>SUBSTITUTE(SUBSTITUTE(SUBSTITUTE(SUBSTITUTE(SUBSTITUTE(SUBSTITUTE(SUBSTITUTE(CONCATENATE(Форма!A192,Форма!C192)," ","_"),"*","_"),"?","_"),"&lt;","_"),"&gt;","_"),"=","_"),"!","_")</f>
      </c>
    </row>
    <row r="193" spans="1:10" ht="25.5" customHeight="1">
      <c r="A193" s="66">
        <f>IF($I193=1,IF(AND(COUNTIF(EconomicSubjects,Форма!A193)&gt;0,Форма!A193&lt;&gt;""),IF(COUNTIF(ESAndMO,J193)&gt;1,"Совпадающая комбинация ХС и МО",""),"ошибка"),"")</f>
      </c>
      <c r="B193" s="66"/>
      <c r="C193" s="66">
        <f ca="1">IF($I193=1,IF(MORangeName="","ошибка",IF(AND(LEFT(Форма!C193,1)=" ",COUNTIF(INDIRECT(MORangeName),Форма!C193)&gt;0),IF(COUNTIF(ESAndMO,J193)&gt;1,"Совпадающая комбинация ХС и МО",""),"ошибка")),"")</f>
      </c>
      <c r="D193" s="56"/>
      <c r="E193" s="45">
        <f>IF($I193=1,IF(AND(ISNUMBER(Форма!E193),Форма!E193&gt;0),"","ошибка"),"")</f>
      </c>
      <c r="F193" s="15">
        <f>IF($I193=1,IF(AND(ISNUMBER(Форма!F193),Форма!F193&gt;0),"","ошибка"),"")</f>
      </c>
      <c r="G193" s="15">
        <f>IF($I193=1,IF(OR(AND(Форма!G$76="",Форма!G193=""),AND(Форма!G$76&lt;&gt;"",ISNUMBER(Форма!F193),Форма!G193&gt;0)),"","ошибка"),"")</f>
      </c>
      <c r="I193" s="13">
        <f>IF(LEN(CONCATENATE(Форма!A193,Форма!C193,Форма!E193,Форма!F193,Форма!G193))&gt;0,1,0)</f>
        <v>0</v>
      </c>
      <c r="J193" s="13">
        <f>SUBSTITUTE(SUBSTITUTE(SUBSTITUTE(SUBSTITUTE(SUBSTITUTE(SUBSTITUTE(SUBSTITUTE(CONCATENATE(Форма!A193,Форма!C193)," ","_"),"*","_"),"?","_"),"&lt;","_"),"&gt;","_"),"=","_"),"!","_")</f>
      </c>
    </row>
    <row r="194" spans="1:10" ht="25.5" customHeight="1">
      <c r="A194" s="66">
        <f>IF($I194=1,IF(AND(COUNTIF(EconomicSubjects,Форма!A194)&gt;0,Форма!A194&lt;&gt;""),IF(COUNTIF(ESAndMO,J194)&gt;1,"Совпадающая комбинация ХС и МО",""),"ошибка"),"")</f>
      </c>
      <c r="B194" s="66"/>
      <c r="C194" s="66">
        <f ca="1">IF($I194=1,IF(MORangeName="","ошибка",IF(AND(LEFT(Форма!C194,1)=" ",COUNTIF(INDIRECT(MORangeName),Форма!C194)&gt;0),IF(COUNTIF(ESAndMO,J194)&gt;1,"Совпадающая комбинация ХС и МО",""),"ошибка")),"")</f>
      </c>
      <c r="D194" s="56"/>
      <c r="E194" s="45">
        <f>IF($I194=1,IF(AND(ISNUMBER(Форма!E194),Форма!E194&gt;0),"","ошибка"),"")</f>
      </c>
      <c r="F194" s="15">
        <f>IF($I194=1,IF(AND(ISNUMBER(Форма!F194),Форма!F194&gt;0),"","ошибка"),"")</f>
      </c>
      <c r="G194" s="15">
        <f>IF($I194=1,IF(OR(AND(Форма!G$76="",Форма!G194=""),AND(Форма!G$76&lt;&gt;"",ISNUMBER(Форма!F194),Форма!G194&gt;0)),"","ошибка"),"")</f>
      </c>
      <c r="I194" s="13">
        <f>IF(LEN(CONCATENATE(Форма!A194,Форма!C194,Форма!E194,Форма!F194,Форма!G194))&gt;0,1,0)</f>
        <v>0</v>
      </c>
      <c r="J194" s="13">
        <f>SUBSTITUTE(SUBSTITUTE(SUBSTITUTE(SUBSTITUTE(SUBSTITUTE(SUBSTITUTE(SUBSTITUTE(CONCATENATE(Форма!A194,Форма!C194)," ","_"),"*","_"),"?","_"),"&lt;","_"),"&gt;","_"),"=","_"),"!","_")</f>
      </c>
    </row>
    <row r="195" spans="1:10" ht="25.5" customHeight="1">
      <c r="A195" s="66">
        <f>IF($I195=1,IF(AND(COUNTIF(EconomicSubjects,Форма!A195)&gt;0,Форма!A195&lt;&gt;""),IF(COUNTIF(ESAndMO,J195)&gt;1,"Совпадающая комбинация ХС и МО",""),"ошибка"),"")</f>
      </c>
      <c r="B195" s="66"/>
      <c r="C195" s="66">
        <f ca="1">IF($I195=1,IF(MORangeName="","ошибка",IF(AND(LEFT(Форма!C195,1)=" ",COUNTIF(INDIRECT(MORangeName),Форма!C195)&gt;0),IF(COUNTIF(ESAndMO,J195)&gt;1,"Совпадающая комбинация ХС и МО",""),"ошибка")),"")</f>
      </c>
      <c r="D195" s="56"/>
      <c r="E195" s="45">
        <f>IF($I195=1,IF(AND(ISNUMBER(Форма!E195),Форма!E195&gt;0),"","ошибка"),"")</f>
      </c>
      <c r="F195" s="15">
        <f>IF($I195=1,IF(AND(ISNUMBER(Форма!F195),Форма!F195&gt;0),"","ошибка"),"")</f>
      </c>
      <c r="G195" s="15">
        <f>IF($I195=1,IF(OR(AND(Форма!G$76="",Форма!G195=""),AND(Форма!G$76&lt;&gt;"",ISNUMBER(Форма!F195),Форма!G195&gt;0)),"","ошибка"),"")</f>
      </c>
      <c r="I195" s="13">
        <f>IF(LEN(CONCATENATE(Форма!A195,Форма!C195,Форма!E195,Форма!F195,Форма!G195))&gt;0,1,0)</f>
        <v>0</v>
      </c>
      <c r="J195" s="13">
        <f>SUBSTITUTE(SUBSTITUTE(SUBSTITUTE(SUBSTITUTE(SUBSTITUTE(SUBSTITUTE(SUBSTITUTE(CONCATENATE(Форма!A195,Форма!C195)," ","_"),"*","_"),"?","_"),"&lt;","_"),"&gt;","_"),"=","_"),"!","_")</f>
      </c>
    </row>
    <row r="196" spans="1:10" ht="25.5" customHeight="1">
      <c r="A196" s="66">
        <f>IF($I196=1,IF(AND(COUNTIF(EconomicSubjects,Форма!A196)&gt;0,Форма!A196&lt;&gt;""),IF(COUNTIF(ESAndMO,J196)&gt;1,"Совпадающая комбинация ХС и МО",""),"ошибка"),"")</f>
      </c>
      <c r="B196" s="66"/>
      <c r="C196" s="66">
        <f ca="1">IF($I196=1,IF(MORangeName="","ошибка",IF(AND(LEFT(Форма!C196,1)=" ",COUNTIF(INDIRECT(MORangeName),Форма!C196)&gt;0),IF(COUNTIF(ESAndMO,J196)&gt;1,"Совпадающая комбинация ХС и МО",""),"ошибка")),"")</f>
      </c>
      <c r="D196" s="56"/>
      <c r="E196" s="45">
        <f>IF($I196=1,IF(AND(ISNUMBER(Форма!E196),Форма!E196&gt;0),"","ошибка"),"")</f>
      </c>
      <c r="F196" s="15">
        <f>IF($I196=1,IF(AND(ISNUMBER(Форма!F196),Форма!F196&gt;0),"","ошибка"),"")</f>
      </c>
      <c r="G196" s="15">
        <f>IF($I196=1,IF(OR(AND(Форма!G$76="",Форма!G196=""),AND(Форма!G$76&lt;&gt;"",ISNUMBER(Форма!F196),Форма!G196&gt;0)),"","ошибка"),"")</f>
      </c>
      <c r="I196" s="13">
        <f>IF(LEN(CONCATENATE(Форма!A196,Форма!C196,Форма!E196,Форма!F196,Форма!G196))&gt;0,1,0)</f>
        <v>0</v>
      </c>
      <c r="J196" s="13">
        <f>SUBSTITUTE(SUBSTITUTE(SUBSTITUTE(SUBSTITUTE(SUBSTITUTE(SUBSTITUTE(SUBSTITUTE(CONCATENATE(Форма!A196,Форма!C196)," ","_"),"*","_"),"?","_"),"&lt;","_"),"&gt;","_"),"=","_"),"!","_")</f>
      </c>
    </row>
    <row r="197" spans="1:10" ht="25.5" customHeight="1">
      <c r="A197" s="66">
        <f>IF($I197=1,IF(AND(COUNTIF(EconomicSubjects,Форма!A197)&gt;0,Форма!A197&lt;&gt;""),IF(COUNTIF(ESAndMO,J197)&gt;1,"Совпадающая комбинация ХС и МО",""),"ошибка"),"")</f>
      </c>
      <c r="B197" s="66"/>
      <c r="C197" s="66">
        <f ca="1">IF($I197=1,IF(MORangeName="","ошибка",IF(AND(LEFT(Форма!C197,1)=" ",COUNTIF(INDIRECT(MORangeName),Форма!C197)&gt;0),IF(COUNTIF(ESAndMO,J197)&gt;1,"Совпадающая комбинация ХС и МО",""),"ошибка")),"")</f>
      </c>
      <c r="D197" s="56"/>
      <c r="E197" s="45">
        <f>IF($I197=1,IF(AND(ISNUMBER(Форма!E197),Форма!E197&gt;0),"","ошибка"),"")</f>
      </c>
      <c r="F197" s="15">
        <f>IF($I197=1,IF(AND(ISNUMBER(Форма!F197),Форма!F197&gt;0),"","ошибка"),"")</f>
      </c>
      <c r="G197" s="15">
        <f>IF($I197=1,IF(OR(AND(Форма!G$76="",Форма!G197=""),AND(Форма!G$76&lt;&gt;"",ISNUMBER(Форма!F197),Форма!G197&gt;0)),"","ошибка"),"")</f>
      </c>
      <c r="I197" s="13">
        <f>IF(LEN(CONCATENATE(Форма!A197,Форма!C197,Форма!E197,Форма!F197,Форма!G197))&gt;0,1,0)</f>
        <v>0</v>
      </c>
      <c r="J197" s="13">
        <f>SUBSTITUTE(SUBSTITUTE(SUBSTITUTE(SUBSTITUTE(SUBSTITUTE(SUBSTITUTE(SUBSTITUTE(CONCATENATE(Форма!A197,Форма!C197)," ","_"),"*","_"),"?","_"),"&lt;","_"),"&gt;","_"),"=","_"),"!","_")</f>
      </c>
    </row>
    <row r="198" spans="1:10" ht="25.5" customHeight="1">
      <c r="A198" s="66">
        <f>IF($I198=1,IF(AND(COUNTIF(EconomicSubjects,Форма!A198)&gt;0,Форма!A198&lt;&gt;""),IF(COUNTIF(ESAndMO,J198)&gt;1,"Совпадающая комбинация ХС и МО",""),"ошибка"),"")</f>
      </c>
      <c r="B198" s="66"/>
      <c r="C198" s="66">
        <f ca="1">IF($I198=1,IF(MORangeName="","ошибка",IF(AND(LEFT(Форма!C198,1)=" ",COUNTIF(INDIRECT(MORangeName),Форма!C198)&gt;0),IF(COUNTIF(ESAndMO,J198)&gt;1,"Совпадающая комбинация ХС и МО",""),"ошибка")),"")</f>
      </c>
      <c r="D198" s="56"/>
      <c r="E198" s="45">
        <f>IF($I198=1,IF(AND(ISNUMBER(Форма!E198),Форма!E198&gt;0),"","ошибка"),"")</f>
      </c>
      <c r="F198" s="15">
        <f>IF($I198=1,IF(AND(ISNUMBER(Форма!F198),Форма!F198&gt;0),"","ошибка"),"")</f>
      </c>
      <c r="G198" s="15">
        <f>IF($I198=1,IF(OR(AND(Форма!G$76="",Форма!G198=""),AND(Форма!G$76&lt;&gt;"",ISNUMBER(Форма!F198),Форма!G198&gt;0)),"","ошибка"),"")</f>
      </c>
      <c r="I198" s="13">
        <f>IF(LEN(CONCATENATE(Форма!A198,Форма!C198,Форма!E198,Форма!F198,Форма!G198))&gt;0,1,0)</f>
        <v>0</v>
      </c>
      <c r="J198" s="13">
        <f>SUBSTITUTE(SUBSTITUTE(SUBSTITUTE(SUBSTITUTE(SUBSTITUTE(SUBSTITUTE(SUBSTITUTE(CONCATENATE(Форма!A198,Форма!C198)," ","_"),"*","_"),"?","_"),"&lt;","_"),"&gt;","_"),"=","_"),"!","_")</f>
      </c>
    </row>
    <row r="199" spans="1:10" ht="25.5" customHeight="1">
      <c r="A199" s="66">
        <f>IF($I199=1,IF(AND(COUNTIF(EconomicSubjects,Форма!A199)&gt;0,Форма!A199&lt;&gt;""),IF(COUNTIF(ESAndMO,J199)&gt;1,"Совпадающая комбинация ХС и МО",""),"ошибка"),"")</f>
      </c>
      <c r="B199" s="66"/>
      <c r="C199" s="66">
        <f ca="1">IF($I199=1,IF(MORangeName="","ошибка",IF(AND(LEFT(Форма!C199,1)=" ",COUNTIF(INDIRECT(MORangeName),Форма!C199)&gt;0),IF(COUNTIF(ESAndMO,J199)&gt;1,"Совпадающая комбинация ХС и МО",""),"ошибка")),"")</f>
      </c>
      <c r="D199" s="56"/>
      <c r="E199" s="45">
        <f>IF($I199=1,IF(AND(ISNUMBER(Форма!E199),Форма!E199&gt;0),"","ошибка"),"")</f>
      </c>
      <c r="F199" s="15">
        <f>IF($I199=1,IF(AND(ISNUMBER(Форма!F199),Форма!F199&gt;0),"","ошибка"),"")</f>
      </c>
      <c r="G199" s="15">
        <f>IF($I199=1,IF(OR(AND(Форма!G$76="",Форма!G199=""),AND(Форма!G$76&lt;&gt;"",ISNUMBER(Форма!F199),Форма!G199&gt;0)),"","ошибка"),"")</f>
      </c>
      <c r="I199" s="13">
        <f>IF(LEN(CONCATENATE(Форма!A199,Форма!C199,Форма!E199,Форма!F199,Форма!G199))&gt;0,1,0)</f>
        <v>0</v>
      </c>
      <c r="J199" s="13">
        <f>SUBSTITUTE(SUBSTITUTE(SUBSTITUTE(SUBSTITUTE(SUBSTITUTE(SUBSTITUTE(SUBSTITUTE(CONCATENATE(Форма!A199,Форма!C199)," ","_"),"*","_"),"?","_"),"&lt;","_"),"&gt;","_"),"=","_"),"!","_")</f>
      </c>
    </row>
    <row r="200" spans="1:10" ht="25.5" customHeight="1">
      <c r="A200" s="66">
        <f>IF($I200=1,IF(AND(COUNTIF(EconomicSubjects,Форма!A200)&gt;0,Форма!A200&lt;&gt;""),IF(COUNTIF(ESAndMO,J200)&gt;1,"Совпадающая комбинация ХС и МО",""),"ошибка"),"")</f>
      </c>
      <c r="B200" s="66"/>
      <c r="C200" s="66">
        <f ca="1">IF($I200=1,IF(MORangeName="","ошибка",IF(AND(LEFT(Форма!C200,1)=" ",COUNTIF(INDIRECT(MORangeName),Форма!C200)&gt;0),IF(COUNTIF(ESAndMO,J200)&gt;1,"Совпадающая комбинация ХС и МО",""),"ошибка")),"")</f>
      </c>
      <c r="D200" s="56"/>
      <c r="E200" s="45">
        <f>IF($I200=1,IF(AND(ISNUMBER(Форма!E200),Форма!E200&gt;0),"","ошибка"),"")</f>
      </c>
      <c r="F200" s="15">
        <f>IF($I200=1,IF(AND(ISNUMBER(Форма!F200),Форма!F200&gt;0),"","ошибка"),"")</f>
      </c>
      <c r="G200" s="15">
        <f>IF($I200=1,IF(OR(AND(Форма!G$76="",Форма!G200=""),AND(Форма!G$76&lt;&gt;"",ISNUMBER(Форма!F200),Форма!G200&gt;0)),"","ошибка"),"")</f>
      </c>
      <c r="I200" s="13">
        <f>IF(LEN(CONCATENATE(Форма!A200,Форма!C200,Форма!E200,Форма!F200,Форма!G200))&gt;0,1,0)</f>
        <v>0</v>
      </c>
      <c r="J200" s="13">
        <f>SUBSTITUTE(SUBSTITUTE(SUBSTITUTE(SUBSTITUTE(SUBSTITUTE(SUBSTITUTE(SUBSTITUTE(CONCATENATE(Форма!A200,Форма!C200)," ","_"),"*","_"),"?","_"),"&lt;","_"),"&gt;","_"),"=","_"),"!","_")</f>
      </c>
    </row>
    <row r="201" spans="1:10" ht="25.5" customHeight="1">
      <c r="A201" s="66">
        <f>IF($I201=1,IF(AND(COUNTIF(EconomicSubjects,Форма!A201)&gt;0,Форма!A201&lt;&gt;""),IF(COUNTIF(ESAndMO,J201)&gt;1,"Совпадающая комбинация ХС и МО",""),"ошибка"),"")</f>
      </c>
      <c r="B201" s="66"/>
      <c r="C201" s="66">
        <f ca="1">IF($I201=1,IF(MORangeName="","ошибка",IF(AND(LEFT(Форма!C201,1)=" ",COUNTIF(INDIRECT(MORangeName),Форма!C201)&gt;0),IF(COUNTIF(ESAndMO,J201)&gt;1,"Совпадающая комбинация ХС и МО",""),"ошибка")),"")</f>
      </c>
      <c r="D201" s="56"/>
      <c r="E201" s="45">
        <f>IF($I201=1,IF(AND(ISNUMBER(Форма!E201),Форма!E201&gt;0),"","ошибка"),"")</f>
      </c>
      <c r="F201" s="15">
        <f>IF($I201=1,IF(AND(ISNUMBER(Форма!F201),Форма!F201&gt;0),"","ошибка"),"")</f>
      </c>
      <c r="G201" s="15">
        <f>IF($I201=1,IF(OR(AND(Форма!G$76="",Форма!G201=""),AND(Форма!G$76&lt;&gt;"",ISNUMBER(Форма!F201),Форма!G201&gt;0)),"","ошибка"),"")</f>
      </c>
      <c r="I201" s="13">
        <f>IF(LEN(CONCATENATE(Форма!A201,Форма!C201,Форма!E201,Форма!F201,Форма!G201))&gt;0,1,0)</f>
        <v>0</v>
      </c>
      <c r="J201" s="13">
        <f>SUBSTITUTE(SUBSTITUTE(SUBSTITUTE(SUBSTITUTE(SUBSTITUTE(SUBSTITUTE(SUBSTITUTE(CONCATENATE(Форма!A201,Форма!C201)," ","_"),"*","_"),"?","_"),"&lt;","_"),"&gt;","_"),"=","_"),"!","_")</f>
      </c>
    </row>
    <row r="202" spans="1:10" ht="25.5" customHeight="1">
      <c r="A202" s="66">
        <f>IF($I202=1,IF(AND(COUNTIF(EconomicSubjects,Форма!A202)&gt;0,Форма!A202&lt;&gt;""),IF(COUNTIF(ESAndMO,J202)&gt;1,"Совпадающая комбинация ХС и МО",""),"ошибка"),"")</f>
      </c>
      <c r="B202" s="66"/>
      <c r="C202" s="66">
        <f ca="1">IF($I202=1,IF(MORangeName="","ошибка",IF(AND(LEFT(Форма!C202,1)=" ",COUNTIF(INDIRECT(MORangeName),Форма!C202)&gt;0),IF(COUNTIF(ESAndMO,J202)&gt;1,"Совпадающая комбинация ХС и МО",""),"ошибка")),"")</f>
      </c>
      <c r="D202" s="56"/>
      <c r="E202" s="45">
        <f>IF($I202=1,IF(AND(ISNUMBER(Форма!E202),Форма!E202&gt;0),"","ошибка"),"")</f>
      </c>
      <c r="F202" s="15">
        <f>IF($I202=1,IF(AND(ISNUMBER(Форма!F202),Форма!F202&gt;0),"","ошибка"),"")</f>
      </c>
      <c r="G202" s="15">
        <f>IF($I202=1,IF(OR(AND(Форма!G$76="",Форма!G202=""),AND(Форма!G$76&lt;&gt;"",ISNUMBER(Форма!F202),Форма!G202&gt;0)),"","ошибка"),"")</f>
      </c>
      <c r="I202" s="13">
        <f>IF(LEN(CONCATENATE(Форма!A202,Форма!C202,Форма!E202,Форма!F202,Форма!G202))&gt;0,1,0)</f>
        <v>0</v>
      </c>
      <c r="J202" s="13">
        <f>SUBSTITUTE(SUBSTITUTE(SUBSTITUTE(SUBSTITUTE(SUBSTITUTE(SUBSTITUTE(SUBSTITUTE(CONCATENATE(Форма!A202,Форма!C202)," ","_"),"*","_"),"?","_"),"&lt;","_"),"&gt;","_"),"=","_"),"!","_")</f>
      </c>
    </row>
    <row r="203" spans="1:10" ht="25.5" customHeight="1">
      <c r="A203" s="66">
        <f>IF($I203=1,IF(AND(COUNTIF(EconomicSubjects,Форма!A203)&gt;0,Форма!A203&lt;&gt;""),IF(COUNTIF(ESAndMO,J203)&gt;1,"Совпадающая комбинация ХС и МО",""),"ошибка"),"")</f>
      </c>
      <c r="B203" s="66"/>
      <c r="C203" s="66">
        <f ca="1">IF($I203=1,IF(MORangeName="","ошибка",IF(AND(LEFT(Форма!C203,1)=" ",COUNTIF(INDIRECT(MORangeName),Форма!C203)&gt;0),IF(COUNTIF(ESAndMO,J203)&gt;1,"Совпадающая комбинация ХС и МО",""),"ошибка")),"")</f>
      </c>
      <c r="D203" s="56"/>
      <c r="E203" s="45">
        <f>IF($I203=1,IF(AND(ISNUMBER(Форма!E203),Форма!E203&gt;0),"","ошибка"),"")</f>
      </c>
      <c r="F203" s="15">
        <f>IF($I203=1,IF(AND(ISNUMBER(Форма!F203),Форма!F203&gt;0),"","ошибка"),"")</f>
      </c>
      <c r="G203" s="15">
        <f>IF($I203=1,IF(OR(AND(Форма!G$76="",Форма!G203=""),AND(Форма!G$76&lt;&gt;"",ISNUMBER(Форма!F203),Форма!G203&gt;0)),"","ошибка"),"")</f>
      </c>
      <c r="I203" s="13">
        <f>IF(LEN(CONCATENATE(Форма!A203,Форма!C203,Форма!E203,Форма!F203,Форма!G203))&gt;0,1,0)</f>
        <v>0</v>
      </c>
      <c r="J203" s="13">
        <f>SUBSTITUTE(SUBSTITUTE(SUBSTITUTE(SUBSTITUTE(SUBSTITUTE(SUBSTITUTE(SUBSTITUTE(CONCATENATE(Форма!A203,Форма!C203)," ","_"),"*","_"),"?","_"),"&lt;","_"),"&gt;","_"),"=","_"),"!","_")</f>
      </c>
    </row>
    <row r="204" spans="1:10" ht="25.5" customHeight="1">
      <c r="A204" s="66">
        <f>IF($I204=1,IF(AND(COUNTIF(EconomicSubjects,Форма!A204)&gt;0,Форма!A204&lt;&gt;""),IF(COUNTIF(ESAndMO,J204)&gt;1,"Совпадающая комбинация ХС и МО",""),"ошибка"),"")</f>
      </c>
      <c r="B204" s="66"/>
      <c r="C204" s="66">
        <f ca="1">IF($I204=1,IF(MORangeName="","ошибка",IF(AND(LEFT(Форма!C204,1)=" ",COUNTIF(INDIRECT(MORangeName),Форма!C204)&gt;0),IF(COUNTIF(ESAndMO,J204)&gt;1,"Совпадающая комбинация ХС и МО",""),"ошибка")),"")</f>
      </c>
      <c r="D204" s="56"/>
      <c r="E204" s="45">
        <f>IF($I204=1,IF(AND(ISNUMBER(Форма!E204),Форма!E204&gt;0),"","ошибка"),"")</f>
      </c>
      <c r="F204" s="15">
        <f>IF($I204=1,IF(AND(ISNUMBER(Форма!F204),Форма!F204&gt;0),"","ошибка"),"")</f>
      </c>
      <c r="G204" s="15">
        <f>IF($I204=1,IF(OR(AND(Форма!G$76="",Форма!G204=""),AND(Форма!G$76&lt;&gt;"",ISNUMBER(Форма!F204),Форма!G204&gt;0)),"","ошибка"),"")</f>
      </c>
      <c r="I204" s="13">
        <f>IF(LEN(CONCATENATE(Форма!A204,Форма!C204,Форма!E204,Форма!F204,Форма!G204))&gt;0,1,0)</f>
        <v>0</v>
      </c>
      <c r="J204" s="13">
        <f>SUBSTITUTE(SUBSTITUTE(SUBSTITUTE(SUBSTITUTE(SUBSTITUTE(SUBSTITUTE(SUBSTITUTE(CONCATENATE(Форма!A204,Форма!C204)," ","_"),"*","_"),"?","_"),"&lt;","_"),"&gt;","_"),"=","_"),"!","_")</f>
      </c>
    </row>
    <row r="205" spans="1:10" ht="25.5" customHeight="1">
      <c r="A205" s="66">
        <f>IF($I205=1,IF(AND(COUNTIF(EconomicSubjects,Форма!A205)&gt;0,Форма!A205&lt;&gt;""),IF(COUNTIF(ESAndMO,J205)&gt;1,"Совпадающая комбинация ХС и МО",""),"ошибка"),"")</f>
      </c>
      <c r="B205" s="66"/>
      <c r="C205" s="66">
        <f ca="1">IF($I205=1,IF(MORangeName="","ошибка",IF(AND(LEFT(Форма!C205,1)=" ",COUNTIF(INDIRECT(MORangeName),Форма!C205)&gt;0),IF(COUNTIF(ESAndMO,J205)&gt;1,"Совпадающая комбинация ХС и МО",""),"ошибка")),"")</f>
      </c>
      <c r="D205" s="56"/>
      <c r="E205" s="45">
        <f>IF($I205=1,IF(AND(ISNUMBER(Форма!E205),Форма!E205&gt;0),"","ошибка"),"")</f>
      </c>
      <c r="F205" s="15">
        <f>IF($I205=1,IF(AND(ISNUMBER(Форма!F205),Форма!F205&gt;0),"","ошибка"),"")</f>
      </c>
      <c r="G205" s="15">
        <f>IF($I205=1,IF(OR(AND(Форма!G$76="",Форма!G205=""),AND(Форма!G$76&lt;&gt;"",ISNUMBER(Форма!F205),Форма!G205&gt;0)),"","ошибка"),"")</f>
      </c>
      <c r="I205" s="13">
        <f>IF(LEN(CONCATENATE(Форма!A205,Форма!C205,Форма!E205,Форма!F205,Форма!G205))&gt;0,1,0)</f>
        <v>0</v>
      </c>
      <c r="J205" s="13">
        <f>SUBSTITUTE(SUBSTITUTE(SUBSTITUTE(SUBSTITUTE(SUBSTITUTE(SUBSTITUTE(SUBSTITUTE(CONCATENATE(Форма!A205,Форма!C205)," ","_"),"*","_"),"?","_"),"&lt;","_"),"&gt;","_"),"=","_"),"!","_")</f>
      </c>
    </row>
    <row r="206" spans="1:10" ht="25.5" customHeight="1">
      <c r="A206" s="66">
        <f>IF($I206=1,IF(AND(COUNTIF(EconomicSubjects,Форма!A206)&gt;0,Форма!A206&lt;&gt;""),IF(COUNTIF(ESAndMO,J206)&gt;1,"Совпадающая комбинация ХС и МО",""),"ошибка"),"")</f>
      </c>
      <c r="B206" s="66"/>
      <c r="C206" s="66">
        <f ca="1">IF($I206=1,IF(MORangeName="","ошибка",IF(AND(LEFT(Форма!C206,1)=" ",COUNTIF(INDIRECT(MORangeName),Форма!C206)&gt;0),IF(COUNTIF(ESAndMO,J206)&gt;1,"Совпадающая комбинация ХС и МО",""),"ошибка")),"")</f>
      </c>
      <c r="D206" s="56"/>
      <c r="E206" s="45">
        <f>IF($I206=1,IF(AND(ISNUMBER(Форма!E206),Форма!E206&gt;0),"","ошибка"),"")</f>
      </c>
      <c r="F206" s="15">
        <f>IF($I206=1,IF(AND(ISNUMBER(Форма!F206),Форма!F206&gt;0),"","ошибка"),"")</f>
      </c>
      <c r="G206" s="15">
        <f>IF($I206=1,IF(OR(AND(Форма!G$76="",Форма!G206=""),AND(Форма!G$76&lt;&gt;"",ISNUMBER(Форма!F206),Форма!G206&gt;0)),"","ошибка"),"")</f>
      </c>
      <c r="I206" s="13">
        <f>IF(LEN(CONCATENATE(Форма!A206,Форма!C206,Форма!E206,Форма!F206,Форма!G206))&gt;0,1,0)</f>
        <v>0</v>
      </c>
      <c r="J206" s="13">
        <f>SUBSTITUTE(SUBSTITUTE(SUBSTITUTE(SUBSTITUTE(SUBSTITUTE(SUBSTITUTE(SUBSTITUTE(CONCATENATE(Форма!A206,Форма!C206)," ","_"),"*","_"),"?","_"),"&lt;","_"),"&gt;","_"),"=","_"),"!","_")</f>
      </c>
    </row>
    <row r="207" spans="1:10" ht="25.5" customHeight="1">
      <c r="A207" s="66">
        <f>IF($I207=1,IF(AND(COUNTIF(EconomicSubjects,Форма!A207)&gt;0,Форма!A207&lt;&gt;""),IF(COUNTIF(ESAndMO,J207)&gt;1,"Совпадающая комбинация ХС и МО",""),"ошибка"),"")</f>
      </c>
      <c r="B207" s="66"/>
      <c r="C207" s="66">
        <f ca="1">IF($I207=1,IF(MORangeName="","ошибка",IF(AND(LEFT(Форма!C207,1)=" ",COUNTIF(INDIRECT(MORangeName),Форма!C207)&gt;0),IF(COUNTIF(ESAndMO,J207)&gt;1,"Совпадающая комбинация ХС и МО",""),"ошибка")),"")</f>
      </c>
      <c r="D207" s="56"/>
      <c r="E207" s="45">
        <f>IF($I207=1,IF(AND(ISNUMBER(Форма!E207),Форма!E207&gt;0),"","ошибка"),"")</f>
      </c>
      <c r="F207" s="15">
        <f>IF($I207=1,IF(AND(ISNUMBER(Форма!F207),Форма!F207&gt;0),"","ошибка"),"")</f>
      </c>
      <c r="G207" s="15">
        <f>IF($I207=1,IF(OR(AND(Форма!G$76="",Форма!G207=""),AND(Форма!G$76&lt;&gt;"",ISNUMBER(Форма!F207),Форма!G207&gt;0)),"","ошибка"),"")</f>
      </c>
      <c r="I207" s="13">
        <f>IF(LEN(CONCATENATE(Форма!A207,Форма!C207,Форма!E207,Форма!F207,Форма!G207))&gt;0,1,0)</f>
        <v>0</v>
      </c>
      <c r="J207" s="13">
        <f>SUBSTITUTE(SUBSTITUTE(SUBSTITUTE(SUBSTITUTE(SUBSTITUTE(SUBSTITUTE(SUBSTITUTE(CONCATENATE(Форма!A207,Форма!C207)," ","_"),"*","_"),"?","_"),"&lt;","_"),"&gt;","_"),"=","_"),"!","_")</f>
      </c>
    </row>
    <row r="208" spans="1:10" ht="25.5" customHeight="1">
      <c r="A208" s="66">
        <f>IF($I208=1,IF(AND(COUNTIF(EconomicSubjects,Форма!A208)&gt;0,Форма!A208&lt;&gt;""),IF(COUNTIF(ESAndMO,J208)&gt;1,"Совпадающая комбинация ХС и МО",""),"ошибка"),"")</f>
      </c>
      <c r="B208" s="66"/>
      <c r="C208" s="66">
        <f ca="1">IF($I208=1,IF(MORangeName="","ошибка",IF(AND(LEFT(Форма!C208,1)=" ",COUNTIF(INDIRECT(MORangeName),Форма!C208)&gt;0),IF(COUNTIF(ESAndMO,J208)&gt;1,"Совпадающая комбинация ХС и МО",""),"ошибка")),"")</f>
      </c>
      <c r="D208" s="56"/>
      <c r="E208" s="45">
        <f>IF($I208=1,IF(AND(ISNUMBER(Форма!E208),Форма!E208&gt;0),"","ошибка"),"")</f>
      </c>
      <c r="F208" s="15">
        <f>IF($I208=1,IF(AND(ISNUMBER(Форма!F208),Форма!F208&gt;0),"","ошибка"),"")</f>
      </c>
      <c r="G208" s="15">
        <f>IF($I208=1,IF(OR(AND(Форма!G$76="",Форма!G208=""),AND(Форма!G$76&lt;&gt;"",ISNUMBER(Форма!F208),Форма!G208&gt;0)),"","ошибка"),"")</f>
      </c>
      <c r="I208" s="13">
        <f>IF(LEN(CONCATENATE(Форма!A208,Форма!C208,Форма!E208,Форма!F208,Форма!G208))&gt;0,1,0)</f>
        <v>0</v>
      </c>
      <c r="J208" s="13">
        <f>SUBSTITUTE(SUBSTITUTE(SUBSTITUTE(SUBSTITUTE(SUBSTITUTE(SUBSTITUTE(SUBSTITUTE(CONCATENATE(Форма!A208,Форма!C208)," ","_"),"*","_"),"?","_"),"&lt;","_"),"&gt;","_"),"=","_"),"!","_")</f>
      </c>
    </row>
    <row r="209" spans="1:10" ht="25.5" customHeight="1">
      <c r="A209" s="66">
        <f>IF($I209=1,IF(AND(COUNTIF(EconomicSubjects,Форма!A209)&gt;0,Форма!A209&lt;&gt;""),IF(COUNTIF(ESAndMO,J209)&gt;1,"Совпадающая комбинация ХС и МО",""),"ошибка"),"")</f>
      </c>
      <c r="B209" s="66"/>
      <c r="C209" s="66">
        <f ca="1">IF($I209=1,IF(MORangeName="","ошибка",IF(AND(LEFT(Форма!C209,1)=" ",COUNTIF(INDIRECT(MORangeName),Форма!C209)&gt;0),IF(COUNTIF(ESAndMO,J209)&gt;1,"Совпадающая комбинация ХС и МО",""),"ошибка")),"")</f>
      </c>
      <c r="D209" s="56"/>
      <c r="E209" s="45">
        <f>IF($I209=1,IF(AND(ISNUMBER(Форма!E209),Форма!E209&gt;0),"","ошибка"),"")</f>
      </c>
      <c r="F209" s="15">
        <f>IF($I209=1,IF(AND(ISNUMBER(Форма!F209),Форма!F209&gt;0),"","ошибка"),"")</f>
      </c>
      <c r="G209" s="15">
        <f>IF($I209=1,IF(OR(AND(Форма!G$76="",Форма!G209=""),AND(Форма!G$76&lt;&gt;"",ISNUMBER(Форма!F209),Форма!G209&gt;0)),"","ошибка"),"")</f>
      </c>
      <c r="I209" s="13">
        <f>IF(LEN(CONCATENATE(Форма!A209,Форма!C209,Форма!E209,Форма!F209,Форма!G209))&gt;0,1,0)</f>
        <v>0</v>
      </c>
      <c r="J209" s="13">
        <f>SUBSTITUTE(SUBSTITUTE(SUBSTITUTE(SUBSTITUTE(SUBSTITUTE(SUBSTITUTE(SUBSTITUTE(CONCATENATE(Форма!A209,Форма!C209)," ","_"),"*","_"),"?","_"),"&lt;","_"),"&gt;","_"),"=","_"),"!","_")</f>
      </c>
    </row>
    <row r="210" spans="1:10" ht="25.5" customHeight="1">
      <c r="A210" s="66">
        <f>IF($I210=1,IF(AND(COUNTIF(EconomicSubjects,Форма!A210)&gt;0,Форма!A210&lt;&gt;""),IF(COUNTIF(ESAndMO,J210)&gt;1,"Совпадающая комбинация ХС и МО",""),"ошибка"),"")</f>
      </c>
      <c r="B210" s="66"/>
      <c r="C210" s="66">
        <f ca="1">IF($I210=1,IF(MORangeName="","ошибка",IF(AND(LEFT(Форма!C210,1)=" ",COUNTIF(INDIRECT(MORangeName),Форма!C210)&gt;0),IF(COUNTIF(ESAndMO,J210)&gt;1,"Совпадающая комбинация ХС и МО",""),"ошибка")),"")</f>
      </c>
      <c r="D210" s="56"/>
      <c r="E210" s="45">
        <f>IF($I210=1,IF(AND(ISNUMBER(Форма!E210),Форма!E210&gt;0),"","ошибка"),"")</f>
      </c>
      <c r="F210" s="15">
        <f>IF($I210=1,IF(AND(ISNUMBER(Форма!F210),Форма!F210&gt;0),"","ошибка"),"")</f>
      </c>
      <c r="G210" s="15">
        <f>IF($I210=1,IF(OR(AND(Форма!G$76="",Форма!G210=""),AND(Форма!G$76&lt;&gt;"",ISNUMBER(Форма!F210),Форма!G210&gt;0)),"","ошибка"),"")</f>
      </c>
      <c r="I210" s="13">
        <f>IF(LEN(CONCATENATE(Форма!A210,Форма!C210,Форма!E210,Форма!F210,Форма!G210))&gt;0,1,0)</f>
        <v>0</v>
      </c>
      <c r="J210" s="13">
        <f>SUBSTITUTE(SUBSTITUTE(SUBSTITUTE(SUBSTITUTE(SUBSTITUTE(SUBSTITUTE(SUBSTITUTE(CONCATENATE(Форма!A210,Форма!C210)," ","_"),"*","_"),"?","_"),"&lt;","_"),"&gt;","_"),"=","_"),"!","_")</f>
      </c>
    </row>
    <row r="211" spans="1:10" ht="25.5" customHeight="1">
      <c r="A211" s="66">
        <f>IF($I211=1,IF(AND(COUNTIF(EconomicSubjects,Форма!A211)&gt;0,Форма!A211&lt;&gt;""),IF(COUNTIF(ESAndMO,J211)&gt;1,"Совпадающая комбинация ХС и МО",""),"ошибка"),"")</f>
      </c>
      <c r="B211" s="66"/>
      <c r="C211" s="66">
        <f ca="1">IF($I211=1,IF(MORangeName="","ошибка",IF(AND(LEFT(Форма!C211,1)=" ",COUNTIF(INDIRECT(MORangeName),Форма!C211)&gt;0),IF(COUNTIF(ESAndMO,J211)&gt;1,"Совпадающая комбинация ХС и МО",""),"ошибка")),"")</f>
      </c>
      <c r="D211" s="56"/>
      <c r="E211" s="45">
        <f>IF($I211=1,IF(AND(ISNUMBER(Форма!E211),Форма!E211&gt;0),"","ошибка"),"")</f>
      </c>
      <c r="F211" s="15">
        <f>IF($I211=1,IF(AND(ISNUMBER(Форма!F211),Форма!F211&gt;0),"","ошибка"),"")</f>
      </c>
      <c r="G211" s="15">
        <f>IF($I211=1,IF(OR(AND(Форма!G$76="",Форма!G211=""),AND(Форма!G$76&lt;&gt;"",ISNUMBER(Форма!F211),Форма!G211&gt;0)),"","ошибка"),"")</f>
      </c>
      <c r="I211" s="13">
        <f>IF(LEN(CONCATENATE(Форма!A211,Форма!C211,Форма!E211,Форма!F211,Форма!G211))&gt;0,1,0)</f>
        <v>0</v>
      </c>
      <c r="J211" s="13">
        <f>SUBSTITUTE(SUBSTITUTE(SUBSTITUTE(SUBSTITUTE(SUBSTITUTE(SUBSTITUTE(SUBSTITUTE(CONCATENATE(Форма!A211,Форма!C211)," ","_"),"*","_"),"?","_"),"&lt;","_"),"&gt;","_"),"=","_"),"!","_")</f>
      </c>
    </row>
    <row r="212" spans="1:10" ht="25.5" customHeight="1">
      <c r="A212" s="66">
        <f>IF($I212=1,IF(AND(COUNTIF(EconomicSubjects,Форма!A212)&gt;0,Форма!A212&lt;&gt;""),IF(COUNTIF(ESAndMO,J212)&gt;1,"Совпадающая комбинация ХС и МО",""),"ошибка"),"")</f>
      </c>
      <c r="B212" s="66"/>
      <c r="C212" s="66">
        <f ca="1">IF($I212=1,IF(MORangeName="","ошибка",IF(AND(LEFT(Форма!C212,1)=" ",COUNTIF(INDIRECT(MORangeName),Форма!C212)&gt;0),IF(COUNTIF(ESAndMO,J212)&gt;1,"Совпадающая комбинация ХС и МО",""),"ошибка")),"")</f>
      </c>
      <c r="D212" s="56"/>
      <c r="E212" s="45">
        <f>IF($I212=1,IF(AND(ISNUMBER(Форма!E212),Форма!E212&gt;0),"","ошибка"),"")</f>
      </c>
      <c r="F212" s="15">
        <f>IF($I212=1,IF(AND(ISNUMBER(Форма!F212),Форма!F212&gt;0),"","ошибка"),"")</f>
      </c>
      <c r="G212" s="15">
        <f>IF($I212=1,IF(OR(AND(Форма!G$76="",Форма!G212=""),AND(Форма!G$76&lt;&gt;"",ISNUMBER(Форма!F212),Форма!G212&gt;0)),"","ошибка"),"")</f>
      </c>
      <c r="I212" s="13">
        <f>IF(LEN(CONCATENATE(Форма!A212,Форма!C212,Форма!E212,Форма!F212,Форма!G212))&gt;0,1,0)</f>
        <v>0</v>
      </c>
      <c r="J212" s="13">
        <f>SUBSTITUTE(SUBSTITUTE(SUBSTITUTE(SUBSTITUTE(SUBSTITUTE(SUBSTITUTE(SUBSTITUTE(CONCATENATE(Форма!A212,Форма!C212)," ","_"),"*","_"),"?","_"),"&lt;","_"),"&gt;","_"),"=","_"),"!","_")</f>
      </c>
    </row>
    <row r="213" spans="1:10" ht="25.5" customHeight="1">
      <c r="A213" s="66">
        <f>IF($I213=1,IF(AND(COUNTIF(EconomicSubjects,Форма!A213)&gt;0,Форма!A213&lt;&gt;""),IF(COUNTIF(ESAndMO,J213)&gt;1,"Совпадающая комбинация ХС и МО",""),"ошибка"),"")</f>
      </c>
      <c r="B213" s="66"/>
      <c r="C213" s="66">
        <f ca="1">IF($I213=1,IF(MORangeName="","ошибка",IF(AND(LEFT(Форма!C213,1)=" ",COUNTIF(INDIRECT(MORangeName),Форма!C213)&gt;0),IF(COUNTIF(ESAndMO,J213)&gt;1,"Совпадающая комбинация ХС и МО",""),"ошибка")),"")</f>
      </c>
      <c r="D213" s="56"/>
      <c r="E213" s="45">
        <f>IF($I213=1,IF(AND(ISNUMBER(Форма!E213),Форма!E213&gt;0),"","ошибка"),"")</f>
      </c>
      <c r="F213" s="15">
        <f>IF($I213=1,IF(AND(ISNUMBER(Форма!F213),Форма!F213&gt;0),"","ошибка"),"")</f>
      </c>
      <c r="G213" s="15">
        <f>IF($I213=1,IF(OR(AND(Форма!G$76="",Форма!G213=""),AND(Форма!G$76&lt;&gt;"",ISNUMBER(Форма!F213),Форма!G213&gt;0)),"","ошибка"),"")</f>
      </c>
      <c r="I213" s="13">
        <f>IF(LEN(CONCATENATE(Форма!A213,Форма!C213,Форма!E213,Форма!F213,Форма!G213))&gt;0,1,0)</f>
        <v>0</v>
      </c>
      <c r="J213" s="13">
        <f>SUBSTITUTE(SUBSTITUTE(SUBSTITUTE(SUBSTITUTE(SUBSTITUTE(SUBSTITUTE(SUBSTITUTE(CONCATENATE(Форма!A213,Форма!C213)," ","_"),"*","_"),"?","_"),"&lt;","_"),"&gt;","_"),"=","_"),"!","_")</f>
      </c>
    </row>
    <row r="214" spans="1:10" ht="25.5" customHeight="1">
      <c r="A214" s="66">
        <f>IF($I214=1,IF(AND(COUNTIF(EconomicSubjects,Форма!A214)&gt;0,Форма!A214&lt;&gt;""),IF(COUNTIF(ESAndMO,J214)&gt;1,"Совпадающая комбинация ХС и МО",""),"ошибка"),"")</f>
      </c>
      <c r="B214" s="66"/>
      <c r="C214" s="66">
        <f ca="1">IF($I214=1,IF(MORangeName="","ошибка",IF(AND(LEFT(Форма!C214,1)=" ",COUNTIF(INDIRECT(MORangeName),Форма!C214)&gt;0),IF(COUNTIF(ESAndMO,J214)&gt;1,"Совпадающая комбинация ХС и МО",""),"ошибка")),"")</f>
      </c>
      <c r="D214" s="56"/>
      <c r="E214" s="45">
        <f>IF($I214=1,IF(AND(ISNUMBER(Форма!E214),Форма!E214&gt;0),"","ошибка"),"")</f>
      </c>
      <c r="F214" s="15">
        <f>IF($I214=1,IF(AND(ISNUMBER(Форма!F214),Форма!F214&gt;0),"","ошибка"),"")</f>
      </c>
      <c r="G214" s="15">
        <f>IF($I214=1,IF(OR(AND(Форма!G$76="",Форма!G214=""),AND(Форма!G$76&lt;&gt;"",ISNUMBER(Форма!F214),Форма!G214&gt;0)),"","ошибка"),"")</f>
      </c>
      <c r="I214" s="13">
        <f>IF(LEN(CONCATENATE(Форма!A214,Форма!C214,Форма!E214,Форма!F214,Форма!G214))&gt;0,1,0)</f>
        <v>0</v>
      </c>
      <c r="J214" s="13">
        <f>SUBSTITUTE(SUBSTITUTE(SUBSTITUTE(SUBSTITUTE(SUBSTITUTE(SUBSTITUTE(SUBSTITUTE(CONCATENATE(Форма!A214,Форма!C214)," ","_"),"*","_"),"?","_"),"&lt;","_"),"&gt;","_"),"=","_"),"!","_")</f>
      </c>
    </row>
    <row r="215" spans="1:10" ht="25.5" customHeight="1">
      <c r="A215" s="66">
        <f>IF($I215=1,IF(AND(COUNTIF(EconomicSubjects,Форма!A215)&gt;0,Форма!A215&lt;&gt;""),IF(COUNTIF(ESAndMO,J215)&gt;1,"Совпадающая комбинация ХС и МО",""),"ошибка"),"")</f>
      </c>
      <c r="B215" s="66"/>
      <c r="C215" s="66">
        <f ca="1">IF($I215=1,IF(MORangeName="","ошибка",IF(AND(LEFT(Форма!C215,1)=" ",COUNTIF(INDIRECT(MORangeName),Форма!C215)&gt;0),IF(COUNTIF(ESAndMO,J215)&gt;1,"Совпадающая комбинация ХС и МО",""),"ошибка")),"")</f>
      </c>
      <c r="D215" s="56"/>
      <c r="E215" s="45">
        <f>IF($I215=1,IF(AND(ISNUMBER(Форма!E215),Форма!E215&gt;0),"","ошибка"),"")</f>
      </c>
      <c r="F215" s="15">
        <f>IF($I215=1,IF(AND(ISNUMBER(Форма!F215),Форма!F215&gt;0),"","ошибка"),"")</f>
      </c>
      <c r="G215" s="15">
        <f>IF($I215=1,IF(OR(AND(Форма!G$76="",Форма!G215=""),AND(Форма!G$76&lt;&gt;"",ISNUMBER(Форма!F215),Форма!G215&gt;0)),"","ошибка"),"")</f>
      </c>
      <c r="I215" s="13">
        <f>IF(LEN(CONCATENATE(Форма!A215,Форма!C215,Форма!E215,Форма!F215,Форма!G215))&gt;0,1,0)</f>
        <v>0</v>
      </c>
      <c r="J215" s="13">
        <f>SUBSTITUTE(SUBSTITUTE(SUBSTITUTE(SUBSTITUTE(SUBSTITUTE(SUBSTITUTE(SUBSTITUTE(CONCATENATE(Форма!A215,Форма!C215)," ","_"),"*","_"),"?","_"),"&lt;","_"),"&gt;","_"),"=","_"),"!","_")</f>
      </c>
    </row>
    <row r="216" spans="1:10" ht="25.5" customHeight="1">
      <c r="A216" s="66">
        <f>IF($I216=1,IF(AND(COUNTIF(EconomicSubjects,Форма!A216)&gt;0,Форма!A216&lt;&gt;""),IF(COUNTIF(ESAndMO,J216)&gt;1,"Совпадающая комбинация ХС и МО",""),"ошибка"),"")</f>
      </c>
      <c r="B216" s="66"/>
      <c r="C216" s="66">
        <f ca="1">IF($I216=1,IF(MORangeName="","ошибка",IF(AND(LEFT(Форма!C216,1)=" ",COUNTIF(INDIRECT(MORangeName),Форма!C216)&gt;0),IF(COUNTIF(ESAndMO,J216)&gt;1,"Совпадающая комбинация ХС и МО",""),"ошибка")),"")</f>
      </c>
      <c r="D216" s="56"/>
      <c r="E216" s="45">
        <f>IF($I216=1,IF(AND(ISNUMBER(Форма!E216),Форма!E216&gt;0),"","ошибка"),"")</f>
      </c>
      <c r="F216" s="15">
        <f>IF($I216=1,IF(AND(ISNUMBER(Форма!F216),Форма!F216&gt;0),"","ошибка"),"")</f>
      </c>
      <c r="G216" s="15">
        <f>IF($I216=1,IF(OR(AND(Форма!G$76="",Форма!G216=""),AND(Форма!G$76&lt;&gt;"",ISNUMBER(Форма!F216),Форма!G216&gt;0)),"","ошибка"),"")</f>
      </c>
      <c r="I216" s="13">
        <f>IF(LEN(CONCATENATE(Форма!A216,Форма!C216,Форма!E216,Форма!F216,Форма!G216))&gt;0,1,0)</f>
        <v>0</v>
      </c>
      <c r="J216" s="13">
        <f>SUBSTITUTE(SUBSTITUTE(SUBSTITUTE(SUBSTITUTE(SUBSTITUTE(SUBSTITUTE(SUBSTITUTE(CONCATENATE(Форма!A216,Форма!C216)," ","_"),"*","_"),"?","_"),"&lt;","_"),"&gt;","_"),"=","_"),"!","_")</f>
      </c>
    </row>
    <row r="217" spans="1:10" ht="25.5" customHeight="1">
      <c r="A217" s="66">
        <f>IF($I217=1,IF(AND(COUNTIF(EconomicSubjects,Форма!A217)&gt;0,Форма!A217&lt;&gt;""),IF(COUNTIF(ESAndMO,J217)&gt;1,"Совпадающая комбинация ХС и МО",""),"ошибка"),"")</f>
      </c>
      <c r="B217" s="66"/>
      <c r="C217" s="66">
        <f ca="1">IF($I217=1,IF(MORangeName="","ошибка",IF(AND(LEFT(Форма!C217,1)=" ",COUNTIF(INDIRECT(MORangeName),Форма!C217)&gt;0),IF(COUNTIF(ESAndMO,J217)&gt;1,"Совпадающая комбинация ХС и МО",""),"ошибка")),"")</f>
      </c>
      <c r="D217" s="56"/>
      <c r="E217" s="45">
        <f>IF($I217=1,IF(AND(ISNUMBER(Форма!E217),Форма!E217&gt;0),"","ошибка"),"")</f>
      </c>
      <c r="F217" s="15">
        <f>IF($I217=1,IF(AND(ISNUMBER(Форма!F217),Форма!F217&gt;0),"","ошибка"),"")</f>
      </c>
      <c r="G217" s="15">
        <f>IF($I217=1,IF(OR(AND(Форма!G$76="",Форма!G217=""),AND(Форма!G$76&lt;&gt;"",ISNUMBER(Форма!F217),Форма!G217&gt;0)),"","ошибка"),"")</f>
      </c>
      <c r="I217" s="13">
        <f>IF(LEN(CONCATENATE(Форма!A217,Форма!C217,Форма!E217,Форма!F217,Форма!G217))&gt;0,1,0)</f>
        <v>0</v>
      </c>
      <c r="J217" s="13">
        <f>SUBSTITUTE(SUBSTITUTE(SUBSTITUTE(SUBSTITUTE(SUBSTITUTE(SUBSTITUTE(SUBSTITUTE(CONCATENATE(Форма!A217,Форма!C217)," ","_"),"*","_"),"?","_"),"&lt;","_"),"&gt;","_"),"=","_"),"!","_")</f>
      </c>
    </row>
    <row r="218" spans="1:10" ht="25.5" customHeight="1">
      <c r="A218" s="66">
        <f>IF($I218=1,IF(AND(COUNTIF(EconomicSubjects,Форма!A218)&gt;0,Форма!A218&lt;&gt;""),IF(COUNTIF(ESAndMO,J218)&gt;1,"Совпадающая комбинация ХС и МО",""),"ошибка"),"")</f>
      </c>
      <c r="B218" s="66"/>
      <c r="C218" s="66">
        <f ca="1">IF($I218=1,IF(MORangeName="","ошибка",IF(AND(LEFT(Форма!C218,1)=" ",COUNTIF(INDIRECT(MORangeName),Форма!C218)&gt;0),IF(COUNTIF(ESAndMO,J218)&gt;1,"Совпадающая комбинация ХС и МО",""),"ошибка")),"")</f>
      </c>
      <c r="D218" s="56"/>
      <c r="E218" s="45">
        <f>IF($I218=1,IF(AND(ISNUMBER(Форма!E218),Форма!E218&gt;0),"","ошибка"),"")</f>
      </c>
      <c r="F218" s="15">
        <f>IF($I218=1,IF(AND(ISNUMBER(Форма!F218),Форма!F218&gt;0),"","ошибка"),"")</f>
      </c>
      <c r="G218" s="15">
        <f>IF($I218=1,IF(OR(AND(Форма!G$76="",Форма!G218=""),AND(Форма!G$76&lt;&gt;"",ISNUMBER(Форма!F218),Форма!G218&gt;0)),"","ошибка"),"")</f>
      </c>
      <c r="I218" s="13">
        <f>IF(LEN(CONCATENATE(Форма!A218,Форма!C218,Форма!E218,Форма!F218,Форма!G218))&gt;0,1,0)</f>
        <v>0</v>
      </c>
      <c r="J218" s="13">
        <f>SUBSTITUTE(SUBSTITUTE(SUBSTITUTE(SUBSTITUTE(SUBSTITUTE(SUBSTITUTE(SUBSTITUTE(CONCATENATE(Форма!A218,Форма!C218)," ","_"),"*","_"),"?","_"),"&lt;","_"),"&gt;","_"),"=","_"),"!","_")</f>
      </c>
    </row>
    <row r="219" spans="1:10" ht="25.5" customHeight="1">
      <c r="A219" s="66">
        <f>IF($I219=1,IF(AND(COUNTIF(EconomicSubjects,Форма!A219)&gt;0,Форма!A219&lt;&gt;""),IF(COUNTIF(ESAndMO,J219)&gt;1,"Совпадающая комбинация ХС и МО",""),"ошибка"),"")</f>
      </c>
      <c r="B219" s="66"/>
      <c r="C219" s="66">
        <f ca="1">IF($I219=1,IF(MORangeName="","ошибка",IF(AND(LEFT(Форма!C219,1)=" ",COUNTIF(INDIRECT(MORangeName),Форма!C219)&gt;0),IF(COUNTIF(ESAndMO,J219)&gt;1,"Совпадающая комбинация ХС и МО",""),"ошибка")),"")</f>
      </c>
      <c r="D219" s="56"/>
      <c r="E219" s="45">
        <f>IF($I219=1,IF(AND(ISNUMBER(Форма!E219),Форма!E219&gt;0),"","ошибка"),"")</f>
      </c>
      <c r="F219" s="15">
        <f>IF($I219=1,IF(AND(ISNUMBER(Форма!F219),Форма!F219&gt;0),"","ошибка"),"")</f>
      </c>
      <c r="G219" s="15">
        <f>IF($I219=1,IF(OR(AND(Форма!G$76="",Форма!G219=""),AND(Форма!G$76&lt;&gt;"",ISNUMBER(Форма!F219),Форма!G219&gt;0)),"","ошибка"),"")</f>
      </c>
      <c r="I219" s="13">
        <f>IF(LEN(CONCATENATE(Форма!A219,Форма!C219,Форма!E219,Форма!F219,Форма!G219))&gt;0,1,0)</f>
        <v>0</v>
      </c>
      <c r="J219" s="13">
        <f>SUBSTITUTE(SUBSTITUTE(SUBSTITUTE(SUBSTITUTE(SUBSTITUTE(SUBSTITUTE(SUBSTITUTE(CONCATENATE(Форма!A219,Форма!C219)," ","_"),"*","_"),"?","_"),"&lt;","_"),"&gt;","_"),"=","_"),"!","_")</f>
      </c>
    </row>
    <row r="220" spans="1:10" ht="25.5" customHeight="1">
      <c r="A220" s="66">
        <f>IF($I220=1,IF(AND(COUNTIF(EconomicSubjects,Форма!A220)&gt;0,Форма!A220&lt;&gt;""),IF(COUNTIF(ESAndMO,J220)&gt;1,"Совпадающая комбинация ХС и МО",""),"ошибка"),"")</f>
      </c>
      <c r="B220" s="66"/>
      <c r="C220" s="66">
        <f ca="1">IF($I220=1,IF(MORangeName="","ошибка",IF(AND(LEFT(Форма!C220,1)=" ",COUNTIF(INDIRECT(MORangeName),Форма!C220)&gt;0),IF(COUNTIF(ESAndMO,J220)&gt;1,"Совпадающая комбинация ХС и МО",""),"ошибка")),"")</f>
      </c>
      <c r="D220" s="56"/>
      <c r="E220" s="45">
        <f>IF($I220=1,IF(AND(ISNUMBER(Форма!E220),Форма!E220&gt;0),"","ошибка"),"")</f>
      </c>
      <c r="F220" s="15">
        <f>IF($I220=1,IF(AND(ISNUMBER(Форма!F220),Форма!F220&gt;0),"","ошибка"),"")</f>
      </c>
      <c r="G220" s="15">
        <f>IF($I220=1,IF(OR(AND(Форма!G$76="",Форма!G220=""),AND(Форма!G$76&lt;&gt;"",ISNUMBER(Форма!F220),Форма!G220&gt;0)),"","ошибка"),"")</f>
      </c>
      <c r="I220" s="13">
        <f>IF(LEN(CONCATENATE(Форма!A220,Форма!C220,Форма!E220,Форма!F220,Форма!G220))&gt;0,1,0)</f>
        <v>0</v>
      </c>
      <c r="J220" s="13">
        <f>SUBSTITUTE(SUBSTITUTE(SUBSTITUTE(SUBSTITUTE(SUBSTITUTE(SUBSTITUTE(SUBSTITUTE(CONCATENATE(Форма!A220,Форма!C220)," ","_"),"*","_"),"?","_"),"&lt;","_"),"&gt;","_"),"=","_"),"!","_")</f>
      </c>
    </row>
    <row r="221" spans="1:10" ht="25.5" customHeight="1">
      <c r="A221" s="66">
        <f>IF($I221=1,IF(AND(COUNTIF(EconomicSubjects,Форма!A221)&gt;0,Форма!A221&lt;&gt;""),IF(COUNTIF(ESAndMO,J221)&gt;1,"Совпадающая комбинация ХС и МО",""),"ошибка"),"")</f>
      </c>
      <c r="B221" s="66"/>
      <c r="C221" s="66">
        <f ca="1">IF($I221=1,IF(MORangeName="","ошибка",IF(AND(LEFT(Форма!C221,1)=" ",COUNTIF(INDIRECT(MORangeName),Форма!C221)&gt;0),IF(COUNTIF(ESAndMO,J221)&gt;1,"Совпадающая комбинация ХС и МО",""),"ошибка")),"")</f>
      </c>
      <c r="D221" s="56"/>
      <c r="E221" s="45">
        <f>IF($I221=1,IF(AND(ISNUMBER(Форма!E221),Форма!E221&gt;0),"","ошибка"),"")</f>
      </c>
      <c r="F221" s="15">
        <f>IF($I221=1,IF(AND(ISNUMBER(Форма!F221),Форма!F221&gt;0),"","ошибка"),"")</f>
      </c>
      <c r="G221" s="15">
        <f>IF($I221=1,IF(OR(AND(Форма!G$76="",Форма!G221=""),AND(Форма!G$76&lt;&gt;"",ISNUMBER(Форма!F221),Форма!G221&gt;0)),"","ошибка"),"")</f>
      </c>
      <c r="I221" s="13">
        <f>IF(LEN(CONCATENATE(Форма!A221,Форма!C221,Форма!E221,Форма!F221,Форма!G221))&gt;0,1,0)</f>
        <v>0</v>
      </c>
      <c r="J221" s="13">
        <f>SUBSTITUTE(SUBSTITUTE(SUBSTITUTE(SUBSTITUTE(SUBSTITUTE(SUBSTITUTE(SUBSTITUTE(CONCATENATE(Форма!A221,Форма!C221)," ","_"),"*","_"),"?","_"),"&lt;","_"),"&gt;","_"),"=","_"),"!","_")</f>
      </c>
    </row>
    <row r="222" spans="1:10" ht="25.5" customHeight="1">
      <c r="A222" s="66">
        <f>IF($I222=1,IF(AND(COUNTIF(EconomicSubjects,Форма!A222)&gt;0,Форма!A222&lt;&gt;""),IF(COUNTIF(ESAndMO,J222)&gt;1,"Совпадающая комбинация ХС и МО",""),"ошибка"),"")</f>
      </c>
      <c r="B222" s="66"/>
      <c r="C222" s="66">
        <f ca="1">IF($I222=1,IF(MORangeName="","ошибка",IF(AND(LEFT(Форма!C222,1)=" ",COUNTIF(INDIRECT(MORangeName),Форма!C222)&gt;0),IF(COUNTIF(ESAndMO,J222)&gt;1,"Совпадающая комбинация ХС и МО",""),"ошибка")),"")</f>
      </c>
      <c r="D222" s="56"/>
      <c r="E222" s="45">
        <f>IF($I222=1,IF(AND(ISNUMBER(Форма!E222),Форма!E222&gt;0),"","ошибка"),"")</f>
      </c>
      <c r="F222" s="15">
        <f>IF($I222=1,IF(AND(ISNUMBER(Форма!F222),Форма!F222&gt;0),"","ошибка"),"")</f>
      </c>
      <c r="G222" s="15">
        <f>IF($I222=1,IF(OR(AND(Форма!G$76="",Форма!G222=""),AND(Форма!G$76&lt;&gt;"",ISNUMBER(Форма!F222),Форма!G222&gt;0)),"","ошибка"),"")</f>
      </c>
      <c r="I222" s="13">
        <f>IF(LEN(CONCATENATE(Форма!A222,Форма!C222,Форма!E222,Форма!F222,Форма!G222))&gt;0,1,0)</f>
        <v>0</v>
      </c>
      <c r="J222" s="13">
        <f>SUBSTITUTE(SUBSTITUTE(SUBSTITUTE(SUBSTITUTE(SUBSTITUTE(SUBSTITUTE(SUBSTITUTE(CONCATENATE(Форма!A222,Форма!C222)," ","_"),"*","_"),"?","_"),"&lt;","_"),"&gt;","_"),"=","_"),"!","_")</f>
      </c>
    </row>
    <row r="223" spans="1:10" ht="25.5" customHeight="1">
      <c r="A223" s="66">
        <f>IF($I223=1,IF(AND(COUNTIF(EconomicSubjects,Форма!A223)&gt;0,Форма!A223&lt;&gt;""),IF(COUNTIF(ESAndMO,J223)&gt;1,"Совпадающая комбинация ХС и МО",""),"ошибка"),"")</f>
      </c>
      <c r="B223" s="66"/>
      <c r="C223" s="66">
        <f ca="1">IF($I223=1,IF(MORangeName="","ошибка",IF(AND(LEFT(Форма!C223,1)=" ",COUNTIF(INDIRECT(MORangeName),Форма!C223)&gt;0),IF(COUNTIF(ESAndMO,J223)&gt;1,"Совпадающая комбинация ХС и МО",""),"ошибка")),"")</f>
      </c>
      <c r="D223" s="56"/>
      <c r="E223" s="45">
        <f>IF($I223=1,IF(AND(ISNUMBER(Форма!E223),Форма!E223&gt;0),"","ошибка"),"")</f>
      </c>
      <c r="F223" s="15">
        <f>IF($I223=1,IF(AND(ISNUMBER(Форма!F223),Форма!F223&gt;0),"","ошибка"),"")</f>
      </c>
      <c r="G223" s="15">
        <f>IF($I223=1,IF(OR(AND(Форма!G$76="",Форма!G223=""),AND(Форма!G$76&lt;&gt;"",ISNUMBER(Форма!F223),Форма!G223&gt;0)),"","ошибка"),"")</f>
      </c>
      <c r="I223" s="13">
        <f>IF(LEN(CONCATENATE(Форма!A223,Форма!C223,Форма!E223,Форма!F223,Форма!G223))&gt;0,1,0)</f>
        <v>0</v>
      </c>
      <c r="J223" s="13">
        <f>SUBSTITUTE(SUBSTITUTE(SUBSTITUTE(SUBSTITUTE(SUBSTITUTE(SUBSTITUTE(SUBSTITUTE(CONCATENATE(Форма!A223,Форма!C223)," ","_"),"*","_"),"?","_"),"&lt;","_"),"&gt;","_"),"=","_"),"!","_")</f>
      </c>
    </row>
    <row r="224" spans="1:10" ht="25.5" customHeight="1">
      <c r="A224" s="66">
        <f>IF($I224=1,IF(AND(COUNTIF(EconomicSubjects,Форма!A224)&gt;0,Форма!A224&lt;&gt;""),IF(COUNTIF(ESAndMO,J224)&gt;1,"Совпадающая комбинация ХС и МО",""),"ошибка"),"")</f>
      </c>
      <c r="B224" s="66"/>
      <c r="C224" s="66">
        <f ca="1">IF($I224=1,IF(MORangeName="","ошибка",IF(AND(LEFT(Форма!C224,1)=" ",COUNTIF(INDIRECT(MORangeName),Форма!C224)&gt;0),IF(COUNTIF(ESAndMO,J224)&gt;1,"Совпадающая комбинация ХС и МО",""),"ошибка")),"")</f>
      </c>
      <c r="D224" s="56"/>
      <c r="E224" s="45">
        <f>IF($I224=1,IF(AND(ISNUMBER(Форма!E224),Форма!E224&gt;0),"","ошибка"),"")</f>
      </c>
      <c r="F224" s="15">
        <f>IF($I224=1,IF(AND(ISNUMBER(Форма!F224),Форма!F224&gt;0),"","ошибка"),"")</f>
      </c>
      <c r="G224" s="15">
        <f>IF($I224=1,IF(OR(AND(Форма!G$76="",Форма!G224=""),AND(Форма!G$76&lt;&gt;"",ISNUMBER(Форма!F224),Форма!G224&gt;0)),"","ошибка"),"")</f>
      </c>
      <c r="I224" s="13">
        <f>IF(LEN(CONCATENATE(Форма!A224,Форма!C224,Форма!E224,Форма!F224,Форма!G224))&gt;0,1,0)</f>
        <v>0</v>
      </c>
      <c r="J224" s="13">
        <f>SUBSTITUTE(SUBSTITUTE(SUBSTITUTE(SUBSTITUTE(SUBSTITUTE(SUBSTITUTE(SUBSTITUTE(CONCATENATE(Форма!A224,Форма!C224)," ","_"),"*","_"),"?","_"),"&lt;","_"),"&gt;","_"),"=","_"),"!","_")</f>
      </c>
    </row>
    <row r="225" spans="1:10" ht="25.5" customHeight="1">
      <c r="A225" s="66">
        <f>IF($I225=1,IF(AND(COUNTIF(EconomicSubjects,Форма!A225)&gt;0,Форма!A225&lt;&gt;""),IF(COUNTIF(ESAndMO,J225)&gt;1,"Совпадающая комбинация ХС и МО",""),"ошибка"),"")</f>
      </c>
      <c r="B225" s="66"/>
      <c r="C225" s="66">
        <f ca="1">IF($I225=1,IF(MORangeName="","ошибка",IF(AND(LEFT(Форма!C225,1)=" ",COUNTIF(INDIRECT(MORangeName),Форма!C225)&gt;0),IF(COUNTIF(ESAndMO,J225)&gt;1,"Совпадающая комбинация ХС и МО",""),"ошибка")),"")</f>
      </c>
      <c r="D225" s="56"/>
      <c r="E225" s="45">
        <f>IF($I225=1,IF(AND(ISNUMBER(Форма!E225),Форма!E225&gt;0),"","ошибка"),"")</f>
      </c>
      <c r="F225" s="15">
        <f>IF($I225=1,IF(AND(ISNUMBER(Форма!F225),Форма!F225&gt;0),"","ошибка"),"")</f>
      </c>
      <c r="G225" s="15">
        <f>IF($I225=1,IF(OR(AND(Форма!G$76="",Форма!G225=""),AND(Форма!G$76&lt;&gt;"",ISNUMBER(Форма!F225),Форма!G225&gt;0)),"","ошибка"),"")</f>
      </c>
      <c r="I225" s="13">
        <f>IF(LEN(CONCATENATE(Форма!A225,Форма!C225,Форма!E225,Форма!F225,Форма!G225))&gt;0,1,0)</f>
        <v>0</v>
      </c>
      <c r="J225" s="13">
        <f>SUBSTITUTE(SUBSTITUTE(SUBSTITUTE(SUBSTITUTE(SUBSTITUTE(SUBSTITUTE(SUBSTITUTE(CONCATENATE(Форма!A225,Форма!C225)," ","_"),"*","_"),"?","_"),"&lt;","_"),"&gt;","_"),"=","_"),"!","_")</f>
      </c>
    </row>
    <row r="226" spans="1:10" ht="25.5" customHeight="1">
      <c r="A226" s="66">
        <f>IF($I226=1,IF(AND(COUNTIF(EconomicSubjects,Форма!A226)&gt;0,Форма!A226&lt;&gt;""),IF(COUNTIF(ESAndMO,J226)&gt;1,"Совпадающая комбинация ХС и МО",""),"ошибка"),"")</f>
      </c>
      <c r="B226" s="66"/>
      <c r="C226" s="66">
        <f ca="1">IF($I226=1,IF(MORangeName="","ошибка",IF(AND(LEFT(Форма!C226,1)=" ",COUNTIF(INDIRECT(MORangeName),Форма!C226)&gt;0),IF(COUNTIF(ESAndMO,J226)&gt;1,"Совпадающая комбинация ХС и МО",""),"ошибка")),"")</f>
      </c>
      <c r="D226" s="56"/>
      <c r="E226" s="45">
        <f>IF($I226=1,IF(AND(ISNUMBER(Форма!E226),Форма!E226&gt;0),"","ошибка"),"")</f>
      </c>
      <c r="F226" s="15">
        <f>IF($I226=1,IF(AND(ISNUMBER(Форма!F226),Форма!F226&gt;0),"","ошибка"),"")</f>
      </c>
      <c r="G226" s="15">
        <f>IF($I226=1,IF(OR(AND(Форма!G$76="",Форма!G226=""),AND(Форма!G$76&lt;&gt;"",ISNUMBER(Форма!F226),Форма!G226&gt;0)),"","ошибка"),"")</f>
      </c>
      <c r="I226" s="13">
        <f>IF(LEN(CONCATENATE(Форма!A226,Форма!C226,Форма!E226,Форма!F226,Форма!G226))&gt;0,1,0)</f>
        <v>0</v>
      </c>
      <c r="J226" s="13">
        <f>SUBSTITUTE(SUBSTITUTE(SUBSTITUTE(SUBSTITUTE(SUBSTITUTE(SUBSTITUTE(SUBSTITUTE(CONCATENATE(Форма!A226,Форма!C226)," ","_"),"*","_"),"?","_"),"&lt;","_"),"&gt;","_"),"=","_"),"!","_")</f>
      </c>
    </row>
    <row r="227" spans="1:10" ht="25.5" customHeight="1">
      <c r="A227" s="66">
        <f>IF($I227=1,IF(AND(COUNTIF(EconomicSubjects,Форма!A227)&gt;0,Форма!A227&lt;&gt;""),IF(COUNTIF(ESAndMO,J227)&gt;1,"Совпадающая комбинация ХС и МО",""),"ошибка"),"")</f>
      </c>
      <c r="B227" s="66"/>
      <c r="C227" s="66">
        <f ca="1">IF($I227=1,IF(MORangeName="","ошибка",IF(AND(LEFT(Форма!C227,1)=" ",COUNTIF(INDIRECT(MORangeName),Форма!C227)&gt;0),IF(COUNTIF(ESAndMO,J227)&gt;1,"Совпадающая комбинация ХС и МО",""),"ошибка")),"")</f>
      </c>
      <c r="D227" s="56"/>
      <c r="E227" s="45">
        <f>IF($I227=1,IF(AND(ISNUMBER(Форма!E227),Форма!E227&gt;0),"","ошибка"),"")</f>
      </c>
      <c r="F227" s="15">
        <f>IF($I227=1,IF(AND(ISNUMBER(Форма!F227),Форма!F227&gt;0),"","ошибка"),"")</f>
      </c>
      <c r="G227" s="15">
        <f>IF($I227=1,IF(OR(AND(Форма!G$76="",Форма!G227=""),AND(Форма!G$76&lt;&gt;"",ISNUMBER(Форма!F227),Форма!G227&gt;0)),"","ошибка"),"")</f>
      </c>
      <c r="I227" s="13">
        <f>IF(LEN(CONCATENATE(Форма!A227,Форма!C227,Форма!E227,Форма!F227,Форма!G227))&gt;0,1,0)</f>
        <v>0</v>
      </c>
      <c r="J227" s="13">
        <f>SUBSTITUTE(SUBSTITUTE(SUBSTITUTE(SUBSTITUTE(SUBSTITUTE(SUBSTITUTE(SUBSTITUTE(CONCATENATE(Форма!A227,Форма!C227)," ","_"),"*","_"),"?","_"),"&lt;","_"),"&gt;","_"),"=","_"),"!","_")</f>
      </c>
    </row>
    <row r="228" spans="1:10" ht="25.5" customHeight="1">
      <c r="A228" s="66">
        <f>IF($I228=1,IF(AND(COUNTIF(EconomicSubjects,Форма!A228)&gt;0,Форма!A228&lt;&gt;""),IF(COUNTIF(ESAndMO,J228)&gt;1,"Совпадающая комбинация ХС и МО",""),"ошибка"),"")</f>
      </c>
      <c r="B228" s="66"/>
      <c r="C228" s="66">
        <f ca="1">IF($I228=1,IF(MORangeName="","ошибка",IF(AND(LEFT(Форма!C228,1)=" ",COUNTIF(INDIRECT(MORangeName),Форма!C228)&gt;0),IF(COUNTIF(ESAndMO,J228)&gt;1,"Совпадающая комбинация ХС и МО",""),"ошибка")),"")</f>
      </c>
      <c r="D228" s="56"/>
      <c r="E228" s="45">
        <f>IF($I228=1,IF(AND(ISNUMBER(Форма!E228),Форма!E228&gt;0),"","ошибка"),"")</f>
      </c>
      <c r="F228" s="15">
        <f>IF($I228=1,IF(AND(ISNUMBER(Форма!F228),Форма!F228&gt;0),"","ошибка"),"")</f>
      </c>
      <c r="G228" s="15">
        <f>IF($I228=1,IF(OR(AND(Форма!G$76="",Форма!G228=""),AND(Форма!G$76&lt;&gt;"",ISNUMBER(Форма!F228),Форма!G228&gt;0)),"","ошибка"),"")</f>
      </c>
      <c r="I228" s="13">
        <f>IF(LEN(CONCATENATE(Форма!A228,Форма!C228,Форма!E228,Форма!F228,Форма!G228))&gt;0,1,0)</f>
        <v>0</v>
      </c>
      <c r="J228" s="13">
        <f>SUBSTITUTE(SUBSTITUTE(SUBSTITUTE(SUBSTITUTE(SUBSTITUTE(SUBSTITUTE(SUBSTITUTE(CONCATENATE(Форма!A228,Форма!C228)," ","_"),"*","_"),"?","_"),"&lt;","_"),"&gt;","_"),"=","_"),"!","_")</f>
      </c>
    </row>
    <row r="229" spans="1:10" ht="25.5" customHeight="1">
      <c r="A229" s="66">
        <f>IF($I229=1,IF(AND(COUNTIF(EconomicSubjects,Форма!A229)&gt;0,Форма!A229&lt;&gt;""),IF(COUNTIF(ESAndMO,J229)&gt;1,"Совпадающая комбинация ХС и МО",""),"ошибка"),"")</f>
      </c>
      <c r="B229" s="66"/>
      <c r="C229" s="66">
        <f ca="1">IF($I229=1,IF(MORangeName="","ошибка",IF(AND(LEFT(Форма!C229,1)=" ",COUNTIF(INDIRECT(MORangeName),Форма!C229)&gt;0),IF(COUNTIF(ESAndMO,J229)&gt;1,"Совпадающая комбинация ХС и МО",""),"ошибка")),"")</f>
      </c>
      <c r="D229" s="56"/>
      <c r="E229" s="45">
        <f>IF($I229=1,IF(AND(ISNUMBER(Форма!E229),Форма!E229&gt;0),"","ошибка"),"")</f>
      </c>
      <c r="F229" s="15">
        <f>IF($I229=1,IF(AND(ISNUMBER(Форма!F229),Форма!F229&gt;0),"","ошибка"),"")</f>
      </c>
      <c r="G229" s="15">
        <f>IF($I229=1,IF(OR(AND(Форма!G$76="",Форма!G229=""),AND(Форма!G$76&lt;&gt;"",ISNUMBER(Форма!F229),Форма!G229&gt;0)),"","ошибка"),"")</f>
      </c>
      <c r="I229" s="13">
        <f>IF(LEN(CONCATENATE(Форма!A229,Форма!C229,Форма!E229,Форма!F229,Форма!G229))&gt;0,1,0)</f>
        <v>0</v>
      </c>
      <c r="J229" s="13">
        <f>SUBSTITUTE(SUBSTITUTE(SUBSTITUTE(SUBSTITUTE(SUBSTITUTE(SUBSTITUTE(SUBSTITUTE(CONCATENATE(Форма!A229,Форма!C229)," ","_"),"*","_"),"?","_"),"&lt;","_"),"&gt;","_"),"=","_"),"!","_")</f>
      </c>
    </row>
    <row r="230" spans="1:10" ht="25.5" customHeight="1">
      <c r="A230" s="66">
        <f>IF($I230=1,IF(AND(COUNTIF(EconomicSubjects,Форма!A230)&gt;0,Форма!A230&lt;&gt;""),IF(COUNTIF(ESAndMO,J230)&gt;1,"Совпадающая комбинация ХС и МО",""),"ошибка"),"")</f>
      </c>
      <c r="B230" s="66"/>
      <c r="C230" s="66">
        <f ca="1">IF($I230=1,IF(MORangeName="","ошибка",IF(AND(LEFT(Форма!C230,1)=" ",COUNTIF(INDIRECT(MORangeName),Форма!C230)&gt;0),IF(COUNTIF(ESAndMO,J230)&gt;1,"Совпадающая комбинация ХС и МО",""),"ошибка")),"")</f>
      </c>
      <c r="D230" s="56"/>
      <c r="E230" s="45">
        <f>IF($I230=1,IF(AND(ISNUMBER(Форма!E230),Форма!E230&gt;0),"","ошибка"),"")</f>
      </c>
      <c r="F230" s="15">
        <f>IF($I230=1,IF(AND(ISNUMBER(Форма!F230),Форма!F230&gt;0),"","ошибка"),"")</f>
      </c>
      <c r="G230" s="15">
        <f>IF($I230=1,IF(OR(AND(Форма!G$76="",Форма!G230=""),AND(Форма!G$76&lt;&gt;"",ISNUMBER(Форма!F230),Форма!G230&gt;0)),"","ошибка"),"")</f>
      </c>
      <c r="I230" s="13">
        <f>IF(LEN(CONCATENATE(Форма!A230,Форма!C230,Форма!E230,Форма!F230,Форма!G230))&gt;0,1,0)</f>
        <v>0</v>
      </c>
      <c r="J230" s="13">
        <f>SUBSTITUTE(SUBSTITUTE(SUBSTITUTE(SUBSTITUTE(SUBSTITUTE(SUBSTITUTE(SUBSTITUTE(CONCATENATE(Форма!A230,Форма!C230)," ","_"),"*","_"),"?","_"),"&lt;","_"),"&gt;","_"),"=","_"),"!","_")</f>
      </c>
    </row>
    <row r="231" spans="1:10" ht="25.5" customHeight="1">
      <c r="A231" s="66">
        <f>IF($I231=1,IF(AND(COUNTIF(EconomicSubjects,Форма!A231)&gt;0,Форма!A231&lt;&gt;""),IF(COUNTIF(ESAndMO,J231)&gt;1,"Совпадающая комбинация ХС и МО",""),"ошибка"),"")</f>
      </c>
      <c r="B231" s="66"/>
      <c r="C231" s="66">
        <f ca="1">IF($I231=1,IF(MORangeName="","ошибка",IF(AND(LEFT(Форма!C231,1)=" ",COUNTIF(INDIRECT(MORangeName),Форма!C231)&gt;0),IF(COUNTIF(ESAndMO,J231)&gt;1,"Совпадающая комбинация ХС и МО",""),"ошибка")),"")</f>
      </c>
      <c r="D231" s="56"/>
      <c r="E231" s="45">
        <f>IF($I231=1,IF(AND(ISNUMBER(Форма!E231),Форма!E231&gt;0),"","ошибка"),"")</f>
      </c>
      <c r="F231" s="15">
        <f>IF($I231=1,IF(AND(ISNUMBER(Форма!F231),Форма!F231&gt;0),"","ошибка"),"")</f>
      </c>
      <c r="G231" s="15">
        <f>IF($I231=1,IF(OR(AND(Форма!G$76="",Форма!G231=""),AND(Форма!G$76&lt;&gt;"",ISNUMBER(Форма!F231),Форма!G231&gt;0)),"","ошибка"),"")</f>
      </c>
      <c r="I231" s="13">
        <f>IF(LEN(CONCATENATE(Форма!A231,Форма!C231,Форма!E231,Форма!F231,Форма!G231))&gt;0,1,0)</f>
        <v>0</v>
      </c>
      <c r="J231" s="13">
        <f>SUBSTITUTE(SUBSTITUTE(SUBSTITUTE(SUBSTITUTE(SUBSTITUTE(SUBSTITUTE(SUBSTITUTE(CONCATENATE(Форма!A231,Форма!C231)," ","_"),"*","_"),"?","_"),"&lt;","_"),"&gt;","_"),"=","_"),"!","_")</f>
      </c>
    </row>
    <row r="232" spans="1:10" ht="25.5" customHeight="1">
      <c r="A232" s="66">
        <f>IF($I232=1,IF(AND(COUNTIF(EconomicSubjects,Форма!A232)&gt;0,Форма!A232&lt;&gt;""),IF(COUNTIF(ESAndMO,J232)&gt;1,"Совпадающая комбинация ХС и МО",""),"ошибка"),"")</f>
      </c>
      <c r="B232" s="66"/>
      <c r="C232" s="66">
        <f ca="1">IF($I232=1,IF(MORangeName="","ошибка",IF(AND(LEFT(Форма!C232,1)=" ",COUNTIF(INDIRECT(MORangeName),Форма!C232)&gt;0),IF(COUNTIF(ESAndMO,J232)&gt;1,"Совпадающая комбинация ХС и МО",""),"ошибка")),"")</f>
      </c>
      <c r="D232" s="56"/>
      <c r="E232" s="45">
        <f>IF($I232=1,IF(AND(ISNUMBER(Форма!E232),Форма!E232&gt;0),"","ошибка"),"")</f>
      </c>
      <c r="F232" s="15">
        <f>IF($I232=1,IF(AND(ISNUMBER(Форма!F232),Форма!F232&gt;0),"","ошибка"),"")</f>
      </c>
      <c r="G232" s="15">
        <f>IF($I232=1,IF(OR(AND(Форма!G$76="",Форма!G232=""),AND(Форма!G$76&lt;&gt;"",ISNUMBER(Форма!F232),Форма!G232&gt;0)),"","ошибка"),"")</f>
      </c>
      <c r="I232" s="13">
        <f>IF(LEN(CONCATENATE(Форма!A232,Форма!C232,Форма!E232,Форма!F232,Форма!G232))&gt;0,1,0)</f>
        <v>0</v>
      </c>
      <c r="J232" s="13">
        <f>SUBSTITUTE(SUBSTITUTE(SUBSTITUTE(SUBSTITUTE(SUBSTITUTE(SUBSTITUTE(SUBSTITUTE(CONCATENATE(Форма!A232,Форма!C232)," ","_"),"*","_"),"?","_"),"&lt;","_"),"&gt;","_"),"=","_"),"!","_")</f>
      </c>
    </row>
    <row r="233" spans="1:10" ht="25.5" customHeight="1">
      <c r="A233" s="66">
        <f>IF($I233=1,IF(AND(COUNTIF(EconomicSubjects,Форма!A233)&gt;0,Форма!A233&lt;&gt;""),IF(COUNTIF(ESAndMO,J233)&gt;1,"Совпадающая комбинация ХС и МО",""),"ошибка"),"")</f>
      </c>
      <c r="B233" s="66"/>
      <c r="C233" s="66">
        <f ca="1">IF($I233=1,IF(MORangeName="","ошибка",IF(AND(LEFT(Форма!C233,1)=" ",COUNTIF(INDIRECT(MORangeName),Форма!C233)&gt;0),IF(COUNTIF(ESAndMO,J233)&gt;1,"Совпадающая комбинация ХС и МО",""),"ошибка")),"")</f>
      </c>
      <c r="D233" s="56"/>
      <c r="E233" s="45">
        <f>IF($I233=1,IF(AND(ISNUMBER(Форма!E233),Форма!E233&gt;0),"","ошибка"),"")</f>
      </c>
      <c r="F233" s="15">
        <f>IF($I233=1,IF(AND(ISNUMBER(Форма!F233),Форма!F233&gt;0),"","ошибка"),"")</f>
      </c>
      <c r="G233" s="15">
        <f>IF($I233=1,IF(OR(AND(Форма!G$76="",Форма!G233=""),AND(Форма!G$76&lt;&gt;"",ISNUMBER(Форма!F233),Форма!G233&gt;0)),"","ошибка"),"")</f>
      </c>
      <c r="I233" s="13">
        <f>IF(LEN(CONCATENATE(Форма!A233,Форма!C233,Форма!E233,Форма!F233,Форма!G233))&gt;0,1,0)</f>
        <v>0</v>
      </c>
      <c r="J233" s="13">
        <f>SUBSTITUTE(SUBSTITUTE(SUBSTITUTE(SUBSTITUTE(SUBSTITUTE(SUBSTITUTE(SUBSTITUTE(CONCATENATE(Форма!A233,Форма!C233)," ","_"),"*","_"),"?","_"),"&lt;","_"),"&gt;","_"),"=","_"),"!","_")</f>
      </c>
    </row>
    <row r="234" spans="1:10" ht="25.5" customHeight="1">
      <c r="A234" s="66">
        <f>IF($I234=1,IF(AND(COUNTIF(EconomicSubjects,Форма!A234)&gt;0,Форма!A234&lt;&gt;""),IF(COUNTIF(ESAndMO,J234)&gt;1,"Совпадающая комбинация ХС и МО",""),"ошибка"),"")</f>
      </c>
      <c r="B234" s="66"/>
      <c r="C234" s="66">
        <f ca="1">IF($I234=1,IF(MORangeName="","ошибка",IF(AND(LEFT(Форма!C234,1)=" ",COUNTIF(INDIRECT(MORangeName),Форма!C234)&gt;0),IF(COUNTIF(ESAndMO,J234)&gt;1,"Совпадающая комбинация ХС и МО",""),"ошибка")),"")</f>
      </c>
      <c r="D234" s="56"/>
      <c r="E234" s="45">
        <f>IF($I234=1,IF(AND(ISNUMBER(Форма!E234),Форма!E234&gt;0),"","ошибка"),"")</f>
      </c>
      <c r="F234" s="15">
        <f>IF($I234=1,IF(AND(ISNUMBER(Форма!F234),Форма!F234&gt;0),"","ошибка"),"")</f>
      </c>
      <c r="G234" s="15">
        <f>IF($I234=1,IF(OR(AND(Форма!G$76="",Форма!G234=""),AND(Форма!G$76&lt;&gt;"",ISNUMBER(Форма!F234),Форма!G234&gt;0)),"","ошибка"),"")</f>
      </c>
      <c r="I234" s="13">
        <f>IF(LEN(CONCATENATE(Форма!A234,Форма!C234,Форма!E234,Форма!F234,Форма!G234))&gt;0,1,0)</f>
        <v>0</v>
      </c>
      <c r="J234" s="13">
        <f>SUBSTITUTE(SUBSTITUTE(SUBSTITUTE(SUBSTITUTE(SUBSTITUTE(SUBSTITUTE(SUBSTITUTE(CONCATENATE(Форма!A234,Форма!C234)," ","_"),"*","_"),"?","_"),"&lt;","_"),"&gt;","_"),"=","_"),"!","_")</f>
      </c>
    </row>
    <row r="235" spans="1:10" ht="25.5" customHeight="1">
      <c r="A235" s="66">
        <f>IF($I235=1,IF(AND(COUNTIF(EconomicSubjects,Форма!A235)&gt;0,Форма!A235&lt;&gt;""),IF(COUNTIF(ESAndMO,J235)&gt;1,"Совпадающая комбинация ХС и МО",""),"ошибка"),"")</f>
      </c>
      <c r="B235" s="66"/>
      <c r="C235" s="66">
        <f ca="1">IF($I235=1,IF(MORangeName="","ошибка",IF(AND(LEFT(Форма!C235,1)=" ",COUNTIF(INDIRECT(MORangeName),Форма!C235)&gt;0),IF(COUNTIF(ESAndMO,J235)&gt;1,"Совпадающая комбинация ХС и МО",""),"ошибка")),"")</f>
      </c>
      <c r="D235" s="56"/>
      <c r="E235" s="45">
        <f>IF($I235=1,IF(AND(ISNUMBER(Форма!E235),Форма!E235&gt;0),"","ошибка"),"")</f>
      </c>
      <c r="F235" s="15">
        <f>IF($I235=1,IF(AND(ISNUMBER(Форма!F235),Форма!F235&gt;0),"","ошибка"),"")</f>
      </c>
      <c r="G235" s="15">
        <f>IF($I235=1,IF(OR(AND(Форма!G$76="",Форма!G235=""),AND(Форма!G$76&lt;&gt;"",ISNUMBER(Форма!F235),Форма!G235&gt;0)),"","ошибка"),"")</f>
      </c>
      <c r="I235" s="13">
        <f>IF(LEN(CONCATENATE(Форма!A235,Форма!C235,Форма!E235,Форма!F235,Форма!G235))&gt;0,1,0)</f>
        <v>0</v>
      </c>
      <c r="J235" s="13">
        <f>SUBSTITUTE(SUBSTITUTE(SUBSTITUTE(SUBSTITUTE(SUBSTITUTE(SUBSTITUTE(SUBSTITUTE(CONCATENATE(Форма!A235,Форма!C235)," ","_"),"*","_"),"?","_"),"&lt;","_"),"&gt;","_"),"=","_"),"!","_")</f>
      </c>
    </row>
    <row r="236" spans="1:10" ht="25.5" customHeight="1">
      <c r="A236" s="66">
        <f>IF($I236=1,IF(AND(COUNTIF(EconomicSubjects,Форма!A236)&gt;0,Форма!A236&lt;&gt;""),IF(COUNTIF(ESAndMO,J236)&gt;1,"Совпадающая комбинация ХС и МО",""),"ошибка"),"")</f>
      </c>
      <c r="B236" s="66"/>
      <c r="C236" s="66">
        <f ca="1">IF($I236=1,IF(MORangeName="","ошибка",IF(AND(LEFT(Форма!C236,1)=" ",COUNTIF(INDIRECT(MORangeName),Форма!C236)&gt;0),IF(COUNTIF(ESAndMO,J236)&gt;1,"Совпадающая комбинация ХС и МО",""),"ошибка")),"")</f>
      </c>
      <c r="D236" s="56"/>
      <c r="E236" s="45">
        <f>IF($I236=1,IF(AND(ISNUMBER(Форма!E236),Форма!E236&gt;0),"","ошибка"),"")</f>
      </c>
      <c r="F236" s="15">
        <f>IF($I236=1,IF(AND(ISNUMBER(Форма!F236),Форма!F236&gt;0),"","ошибка"),"")</f>
      </c>
      <c r="G236" s="15">
        <f>IF($I236=1,IF(OR(AND(Форма!G$76="",Форма!G236=""),AND(Форма!G$76&lt;&gt;"",ISNUMBER(Форма!F236),Форма!G236&gt;0)),"","ошибка"),"")</f>
      </c>
      <c r="I236" s="13">
        <f>IF(LEN(CONCATENATE(Форма!A236,Форма!C236,Форма!E236,Форма!F236,Форма!G236))&gt;0,1,0)</f>
        <v>0</v>
      </c>
      <c r="J236" s="13">
        <f>SUBSTITUTE(SUBSTITUTE(SUBSTITUTE(SUBSTITUTE(SUBSTITUTE(SUBSTITUTE(SUBSTITUTE(CONCATENATE(Форма!A236,Форма!C236)," ","_"),"*","_"),"?","_"),"&lt;","_"),"&gt;","_"),"=","_"),"!","_")</f>
      </c>
    </row>
    <row r="237" spans="1:10" ht="25.5" customHeight="1">
      <c r="A237" s="66">
        <f>IF($I237=1,IF(AND(COUNTIF(EconomicSubjects,Форма!A237)&gt;0,Форма!A237&lt;&gt;""),IF(COUNTIF(ESAndMO,J237)&gt;1,"Совпадающая комбинация ХС и МО",""),"ошибка"),"")</f>
      </c>
      <c r="B237" s="66"/>
      <c r="C237" s="66">
        <f ca="1">IF($I237=1,IF(MORangeName="","ошибка",IF(AND(LEFT(Форма!C237,1)=" ",COUNTIF(INDIRECT(MORangeName),Форма!C237)&gt;0),IF(COUNTIF(ESAndMO,J237)&gt;1,"Совпадающая комбинация ХС и МО",""),"ошибка")),"")</f>
      </c>
      <c r="D237" s="56"/>
      <c r="E237" s="45">
        <f>IF($I237=1,IF(AND(ISNUMBER(Форма!E237),Форма!E237&gt;0),"","ошибка"),"")</f>
      </c>
      <c r="F237" s="15">
        <f>IF($I237=1,IF(AND(ISNUMBER(Форма!F237),Форма!F237&gt;0),"","ошибка"),"")</f>
      </c>
      <c r="G237" s="15">
        <f>IF($I237=1,IF(OR(AND(Форма!G$76="",Форма!G237=""),AND(Форма!G$76&lt;&gt;"",ISNUMBER(Форма!F237),Форма!G237&gt;0)),"","ошибка"),"")</f>
      </c>
      <c r="I237" s="13">
        <f>IF(LEN(CONCATENATE(Форма!A237,Форма!C237,Форма!E237,Форма!F237,Форма!G237))&gt;0,1,0)</f>
        <v>0</v>
      </c>
      <c r="J237" s="13">
        <f>SUBSTITUTE(SUBSTITUTE(SUBSTITUTE(SUBSTITUTE(SUBSTITUTE(SUBSTITUTE(SUBSTITUTE(CONCATENATE(Форма!A237,Форма!C237)," ","_"),"*","_"),"?","_"),"&lt;","_"),"&gt;","_"),"=","_"),"!","_")</f>
      </c>
    </row>
    <row r="238" spans="1:10" ht="25.5" customHeight="1">
      <c r="A238" s="66">
        <f>IF($I238=1,IF(AND(COUNTIF(EconomicSubjects,Форма!A238)&gt;0,Форма!A238&lt;&gt;""),IF(COUNTIF(ESAndMO,J238)&gt;1,"Совпадающая комбинация ХС и МО",""),"ошибка"),"")</f>
      </c>
      <c r="B238" s="66"/>
      <c r="C238" s="66">
        <f ca="1">IF($I238=1,IF(MORangeName="","ошибка",IF(AND(LEFT(Форма!C238,1)=" ",COUNTIF(INDIRECT(MORangeName),Форма!C238)&gt;0),IF(COUNTIF(ESAndMO,J238)&gt;1,"Совпадающая комбинация ХС и МО",""),"ошибка")),"")</f>
      </c>
      <c r="D238" s="56"/>
      <c r="E238" s="45">
        <f>IF($I238=1,IF(AND(ISNUMBER(Форма!E238),Форма!E238&gt;0),"","ошибка"),"")</f>
      </c>
      <c r="F238" s="15">
        <f>IF($I238=1,IF(AND(ISNUMBER(Форма!F238),Форма!F238&gt;0),"","ошибка"),"")</f>
      </c>
      <c r="G238" s="15">
        <f>IF($I238=1,IF(OR(AND(Форма!G$76="",Форма!G238=""),AND(Форма!G$76&lt;&gt;"",ISNUMBER(Форма!F238),Форма!G238&gt;0)),"","ошибка"),"")</f>
      </c>
      <c r="I238" s="13">
        <f>IF(LEN(CONCATENATE(Форма!A238,Форма!C238,Форма!E238,Форма!F238,Форма!G238))&gt;0,1,0)</f>
        <v>0</v>
      </c>
      <c r="J238" s="13">
        <f>SUBSTITUTE(SUBSTITUTE(SUBSTITUTE(SUBSTITUTE(SUBSTITUTE(SUBSTITUTE(SUBSTITUTE(CONCATENATE(Форма!A238,Форма!C238)," ","_"),"*","_"),"?","_"),"&lt;","_"),"&gt;","_"),"=","_"),"!","_")</f>
      </c>
    </row>
    <row r="239" spans="1:10" ht="25.5" customHeight="1">
      <c r="A239" s="66">
        <f>IF($I239=1,IF(AND(COUNTIF(EconomicSubjects,Форма!A239)&gt;0,Форма!A239&lt;&gt;""),IF(COUNTIF(ESAndMO,J239)&gt;1,"Совпадающая комбинация ХС и МО",""),"ошибка"),"")</f>
      </c>
      <c r="B239" s="66"/>
      <c r="C239" s="66">
        <f ca="1">IF($I239=1,IF(MORangeName="","ошибка",IF(AND(LEFT(Форма!C239,1)=" ",COUNTIF(INDIRECT(MORangeName),Форма!C239)&gt;0),IF(COUNTIF(ESAndMO,J239)&gt;1,"Совпадающая комбинация ХС и МО",""),"ошибка")),"")</f>
      </c>
      <c r="D239" s="56"/>
      <c r="E239" s="45">
        <f>IF($I239=1,IF(AND(ISNUMBER(Форма!E239),Форма!E239&gt;0),"","ошибка"),"")</f>
      </c>
      <c r="F239" s="15">
        <f>IF($I239=1,IF(AND(ISNUMBER(Форма!F239),Форма!F239&gt;0),"","ошибка"),"")</f>
      </c>
      <c r="G239" s="15">
        <f>IF($I239=1,IF(OR(AND(Форма!G$76="",Форма!G239=""),AND(Форма!G$76&lt;&gt;"",ISNUMBER(Форма!F239),Форма!G239&gt;0)),"","ошибка"),"")</f>
      </c>
      <c r="I239" s="13">
        <f>IF(LEN(CONCATENATE(Форма!A239,Форма!C239,Форма!E239,Форма!F239,Форма!G239))&gt;0,1,0)</f>
        <v>0</v>
      </c>
      <c r="J239" s="13">
        <f>SUBSTITUTE(SUBSTITUTE(SUBSTITUTE(SUBSTITUTE(SUBSTITUTE(SUBSTITUTE(SUBSTITUTE(CONCATENATE(Форма!A239,Форма!C239)," ","_"),"*","_"),"?","_"),"&lt;","_"),"&gt;","_"),"=","_"),"!","_")</f>
      </c>
    </row>
    <row r="240" spans="1:10" ht="25.5" customHeight="1">
      <c r="A240" s="66">
        <f>IF($I240=1,IF(AND(COUNTIF(EconomicSubjects,Форма!A240)&gt;0,Форма!A240&lt;&gt;""),IF(COUNTIF(ESAndMO,J240)&gt;1,"Совпадающая комбинация ХС и МО",""),"ошибка"),"")</f>
      </c>
      <c r="B240" s="66"/>
      <c r="C240" s="66">
        <f ca="1">IF($I240=1,IF(MORangeName="","ошибка",IF(AND(LEFT(Форма!C240,1)=" ",COUNTIF(INDIRECT(MORangeName),Форма!C240)&gt;0),IF(COUNTIF(ESAndMO,J240)&gt;1,"Совпадающая комбинация ХС и МО",""),"ошибка")),"")</f>
      </c>
      <c r="D240" s="56"/>
      <c r="E240" s="45">
        <f>IF($I240=1,IF(AND(ISNUMBER(Форма!E240),Форма!E240&gt;0),"","ошибка"),"")</f>
      </c>
      <c r="F240" s="15">
        <f>IF($I240=1,IF(AND(ISNUMBER(Форма!F240),Форма!F240&gt;0),"","ошибка"),"")</f>
      </c>
      <c r="G240" s="15">
        <f>IF($I240=1,IF(OR(AND(Форма!G$76="",Форма!G240=""),AND(Форма!G$76&lt;&gt;"",ISNUMBER(Форма!F240),Форма!G240&gt;0)),"","ошибка"),"")</f>
      </c>
      <c r="I240" s="13">
        <f>IF(LEN(CONCATENATE(Форма!A240,Форма!C240,Форма!E240,Форма!F240,Форма!G240))&gt;0,1,0)</f>
        <v>0</v>
      </c>
      <c r="J240" s="13">
        <f>SUBSTITUTE(SUBSTITUTE(SUBSTITUTE(SUBSTITUTE(SUBSTITUTE(SUBSTITUTE(SUBSTITUTE(CONCATENATE(Форма!A240,Форма!C240)," ","_"),"*","_"),"?","_"),"&lt;","_"),"&gt;","_"),"=","_"),"!","_")</f>
      </c>
    </row>
    <row r="241" spans="1:10" ht="25.5" customHeight="1">
      <c r="A241" s="66">
        <f>IF($I241=1,IF(AND(COUNTIF(EconomicSubjects,Форма!A241)&gt;0,Форма!A241&lt;&gt;""),IF(COUNTIF(ESAndMO,J241)&gt;1,"Совпадающая комбинация ХС и МО",""),"ошибка"),"")</f>
      </c>
      <c r="B241" s="66"/>
      <c r="C241" s="66">
        <f ca="1">IF($I241=1,IF(MORangeName="","ошибка",IF(AND(LEFT(Форма!C241,1)=" ",COUNTIF(INDIRECT(MORangeName),Форма!C241)&gt;0),IF(COUNTIF(ESAndMO,J241)&gt;1,"Совпадающая комбинация ХС и МО",""),"ошибка")),"")</f>
      </c>
      <c r="D241" s="56"/>
      <c r="E241" s="45">
        <f>IF($I241=1,IF(AND(ISNUMBER(Форма!E241),Форма!E241&gt;0),"","ошибка"),"")</f>
      </c>
      <c r="F241" s="15">
        <f>IF($I241=1,IF(AND(ISNUMBER(Форма!F241),Форма!F241&gt;0),"","ошибка"),"")</f>
      </c>
      <c r="G241" s="15">
        <f>IF($I241=1,IF(OR(AND(Форма!G$76="",Форма!G241=""),AND(Форма!G$76&lt;&gt;"",ISNUMBER(Форма!F241),Форма!G241&gt;0)),"","ошибка"),"")</f>
      </c>
      <c r="I241" s="13">
        <f>IF(LEN(CONCATENATE(Форма!A241,Форма!C241,Форма!E241,Форма!F241,Форма!G241))&gt;0,1,0)</f>
        <v>0</v>
      </c>
      <c r="J241" s="13">
        <f>SUBSTITUTE(SUBSTITUTE(SUBSTITUTE(SUBSTITUTE(SUBSTITUTE(SUBSTITUTE(SUBSTITUTE(CONCATENATE(Форма!A241,Форма!C241)," ","_"),"*","_"),"?","_"),"&lt;","_"),"&gt;","_"),"=","_"),"!","_")</f>
      </c>
    </row>
    <row r="242" spans="1:10" ht="25.5" customHeight="1">
      <c r="A242" s="66">
        <f>IF($I242=1,IF(AND(COUNTIF(EconomicSubjects,Форма!A242)&gt;0,Форма!A242&lt;&gt;""),IF(COUNTIF(ESAndMO,J242)&gt;1,"Совпадающая комбинация ХС и МО",""),"ошибка"),"")</f>
      </c>
      <c r="B242" s="66"/>
      <c r="C242" s="66">
        <f ca="1">IF($I242=1,IF(MORangeName="","ошибка",IF(AND(LEFT(Форма!C242,1)=" ",COUNTIF(INDIRECT(MORangeName),Форма!C242)&gt;0),IF(COUNTIF(ESAndMO,J242)&gt;1,"Совпадающая комбинация ХС и МО",""),"ошибка")),"")</f>
      </c>
      <c r="D242" s="56"/>
      <c r="E242" s="45">
        <f>IF($I242=1,IF(AND(ISNUMBER(Форма!E242),Форма!E242&gt;0),"","ошибка"),"")</f>
      </c>
      <c r="F242" s="15">
        <f>IF($I242=1,IF(AND(ISNUMBER(Форма!F242),Форма!F242&gt;0),"","ошибка"),"")</f>
      </c>
      <c r="G242" s="15">
        <f>IF($I242=1,IF(OR(AND(Форма!G$76="",Форма!G242=""),AND(Форма!G$76&lt;&gt;"",ISNUMBER(Форма!F242),Форма!G242&gt;0)),"","ошибка"),"")</f>
      </c>
      <c r="I242" s="13">
        <f>IF(LEN(CONCATENATE(Форма!A242,Форма!C242,Форма!E242,Форма!F242,Форма!G242))&gt;0,1,0)</f>
        <v>0</v>
      </c>
      <c r="J242" s="13">
        <f>SUBSTITUTE(SUBSTITUTE(SUBSTITUTE(SUBSTITUTE(SUBSTITUTE(SUBSTITUTE(SUBSTITUTE(CONCATENATE(Форма!A242,Форма!C242)," ","_"),"*","_"),"?","_"),"&lt;","_"),"&gt;","_"),"=","_"),"!","_")</f>
      </c>
    </row>
    <row r="243" spans="1:10" ht="25.5" customHeight="1">
      <c r="A243" s="66">
        <f>IF($I243=1,IF(AND(COUNTIF(EconomicSubjects,Форма!A243)&gt;0,Форма!A243&lt;&gt;""),IF(COUNTIF(ESAndMO,J243)&gt;1,"Совпадающая комбинация ХС и МО",""),"ошибка"),"")</f>
      </c>
      <c r="B243" s="66"/>
      <c r="C243" s="66">
        <f ca="1">IF($I243=1,IF(MORangeName="","ошибка",IF(AND(LEFT(Форма!C243,1)=" ",COUNTIF(INDIRECT(MORangeName),Форма!C243)&gt;0),IF(COUNTIF(ESAndMO,J243)&gt;1,"Совпадающая комбинация ХС и МО",""),"ошибка")),"")</f>
      </c>
      <c r="D243" s="56"/>
      <c r="E243" s="45">
        <f>IF($I243=1,IF(AND(ISNUMBER(Форма!E243),Форма!E243&gt;0),"","ошибка"),"")</f>
      </c>
      <c r="F243" s="15">
        <f>IF($I243=1,IF(AND(ISNUMBER(Форма!F243),Форма!F243&gt;0),"","ошибка"),"")</f>
      </c>
      <c r="G243" s="15">
        <f>IF($I243=1,IF(OR(AND(Форма!G$76="",Форма!G243=""),AND(Форма!G$76&lt;&gt;"",ISNUMBER(Форма!F243),Форма!G243&gt;0)),"","ошибка"),"")</f>
      </c>
      <c r="I243" s="13">
        <f>IF(LEN(CONCATENATE(Форма!A243,Форма!C243,Форма!E243,Форма!F243,Форма!G243))&gt;0,1,0)</f>
        <v>0</v>
      </c>
      <c r="J243" s="13">
        <f>SUBSTITUTE(SUBSTITUTE(SUBSTITUTE(SUBSTITUTE(SUBSTITUTE(SUBSTITUTE(SUBSTITUTE(CONCATENATE(Форма!A243,Форма!C243)," ","_"),"*","_"),"?","_"),"&lt;","_"),"&gt;","_"),"=","_"),"!","_")</f>
      </c>
    </row>
    <row r="244" spans="1:10" ht="25.5" customHeight="1">
      <c r="A244" s="66">
        <f>IF($I244=1,IF(AND(COUNTIF(EconomicSubjects,Форма!A244)&gt;0,Форма!A244&lt;&gt;""),IF(COUNTIF(ESAndMO,J244)&gt;1,"Совпадающая комбинация ХС и МО",""),"ошибка"),"")</f>
      </c>
      <c r="B244" s="66"/>
      <c r="C244" s="66">
        <f ca="1">IF($I244=1,IF(MORangeName="","ошибка",IF(AND(LEFT(Форма!C244,1)=" ",COUNTIF(INDIRECT(MORangeName),Форма!C244)&gt;0),IF(COUNTIF(ESAndMO,J244)&gt;1,"Совпадающая комбинация ХС и МО",""),"ошибка")),"")</f>
      </c>
      <c r="D244" s="56"/>
      <c r="E244" s="45">
        <f>IF($I244=1,IF(AND(ISNUMBER(Форма!E244),Форма!E244&gt;0),"","ошибка"),"")</f>
      </c>
      <c r="F244" s="15">
        <f>IF($I244=1,IF(AND(ISNUMBER(Форма!F244),Форма!F244&gt;0),"","ошибка"),"")</f>
      </c>
      <c r="G244" s="15">
        <f>IF($I244=1,IF(OR(AND(Форма!G$76="",Форма!G244=""),AND(Форма!G$76&lt;&gt;"",ISNUMBER(Форма!F244),Форма!G244&gt;0)),"","ошибка"),"")</f>
      </c>
      <c r="I244" s="13">
        <f>IF(LEN(CONCATENATE(Форма!A244,Форма!C244,Форма!E244,Форма!F244,Форма!G244))&gt;0,1,0)</f>
        <v>0</v>
      </c>
      <c r="J244" s="13">
        <f>SUBSTITUTE(SUBSTITUTE(SUBSTITUTE(SUBSTITUTE(SUBSTITUTE(SUBSTITUTE(SUBSTITUTE(CONCATENATE(Форма!A244,Форма!C244)," ","_"),"*","_"),"?","_"),"&lt;","_"),"&gt;","_"),"=","_"),"!","_")</f>
      </c>
    </row>
    <row r="245" spans="1:10" ht="25.5" customHeight="1">
      <c r="A245" s="66">
        <f>IF($I245=1,IF(AND(COUNTIF(EconomicSubjects,Форма!A245)&gt;0,Форма!A245&lt;&gt;""),IF(COUNTIF(ESAndMO,J245)&gt;1,"Совпадающая комбинация ХС и МО",""),"ошибка"),"")</f>
      </c>
      <c r="B245" s="66"/>
      <c r="C245" s="66">
        <f ca="1">IF($I245=1,IF(MORangeName="","ошибка",IF(AND(LEFT(Форма!C245,1)=" ",COUNTIF(INDIRECT(MORangeName),Форма!C245)&gt;0),IF(COUNTIF(ESAndMO,J245)&gt;1,"Совпадающая комбинация ХС и МО",""),"ошибка")),"")</f>
      </c>
      <c r="D245" s="56"/>
      <c r="E245" s="45">
        <f>IF($I245=1,IF(AND(ISNUMBER(Форма!E245),Форма!E245&gt;0),"","ошибка"),"")</f>
      </c>
      <c r="F245" s="15">
        <f>IF($I245=1,IF(AND(ISNUMBER(Форма!F245),Форма!F245&gt;0),"","ошибка"),"")</f>
      </c>
      <c r="G245" s="15">
        <f>IF($I245=1,IF(OR(AND(Форма!G$76="",Форма!G245=""),AND(Форма!G$76&lt;&gt;"",ISNUMBER(Форма!F245),Форма!G245&gt;0)),"","ошибка"),"")</f>
      </c>
      <c r="I245" s="13">
        <f>IF(LEN(CONCATENATE(Форма!A245,Форма!C245,Форма!E245,Форма!F245,Форма!G245))&gt;0,1,0)</f>
        <v>0</v>
      </c>
      <c r="J245" s="13">
        <f>SUBSTITUTE(SUBSTITUTE(SUBSTITUTE(SUBSTITUTE(SUBSTITUTE(SUBSTITUTE(SUBSTITUTE(CONCATENATE(Форма!A245,Форма!C245)," ","_"),"*","_"),"?","_"),"&lt;","_"),"&gt;","_"),"=","_"),"!","_")</f>
      </c>
    </row>
    <row r="246" spans="1:10" ht="25.5" customHeight="1">
      <c r="A246" s="66">
        <f>IF($I246=1,IF(AND(COUNTIF(EconomicSubjects,Форма!A246)&gt;0,Форма!A246&lt;&gt;""),IF(COUNTIF(ESAndMO,J246)&gt;1,"Совпадающая комбинация ХС и МО",""),"ошибка"),"")</f>
      </c>
      <c r="B246" s="66"/>
      <c r="C246" s="66">
        <f ca="1">IF($I246=1,IF(MORangeName="","ошибка",IF(AND(LEFT(Форма!C246,1)=" ",COUNTIF(INDIRECT(MORangeName),Форма!C246)&gt;0),IF(COUNTIF(ESAndMO,J246)&gt;1,"Совпадающая комбинация ХС и МО",""),"ошибка")),"")</f>
      </c>
      <c r="D246" s="56"/>
      <c r="E246" s="45">
        <f>IF($I246=1,IF(AND(ISNUMBER(Форма!E246),Форма!E246&gt;0),"","ошибка"),"")</f>
      </c>
      <c r="F246" s="15">
        <f>IF($I246=1,IF(AND(ISNUMBER(Форма!F246),Форма!F246&gt;0),"","ошибка"),"")</f>
      </c>
      <c r="G246" s="15">
        <f>IF($I246=1,IF(OR(AND(Форма!G$76="",Форма!G246=""),AND(Форма!G$76&lt;&gt;"",ISNUMBER(Форма!F246),Форма!G246&gt;0)),"","ошибка"),"")</f>
      </c>
      <c r="I246" s="13">
        <f>IF(LEN(CONCATENATE(Форма!A246,Форма!C246,Форма!E246,Форма!F246,Форма!G246))&gt;0,1,0)</f>
        <v>0</v>
      </c>
      <c r="J246" s="13">
        <f>SUBSTITUTE(SUBSTITUTE(SUBSTITUTE(SUBSTITUTE(SUBSTITUTE(SUBSTITUTE(SUBSTITUTE(CONCATENATE(Форма!A246,Форма!C246)," ","_"),"*","_"),"?","_"),"&lt;","_"),"&gt;","_"),"=","_"),"!","_")</f>
      </c>
    </row>
    <row r="247" spans="1:10" ht="25.5" customHeight="1">
      <c r="A247" s="66">
        <f>IF($I247=1,IF(AND(COUNTIF(EconomicSubjects,Форма!A247)&gt;0,Форма!A247&lt;&gt;""),IF(COUNTIF(ESAndMO,J247)&gt;1,"Совпадающая комбинация ХС и МО",""),"ошибка"),"")</f>
      </c>
      <c r="B247" s="66"/>
      <c r="C247" s="66">
        <f ca="1">IF($I247=1,IF(MORangeName="","ошибка",IF(AND(LEFT(Форма!C247,1)=" ",COUNTIF(INDIRECT(MORangeName),Форма!C247)&gt;0),IF(COUNTIF(ESAndMO,J247)&gt;1,"Совпадающая комбинация ХС и МО",""),"ошибка")),"")</f>
      </c>
      <c r="D247" s="56"/>
      <c r="E247" s="45">
        <f>IF($I247=1,IF(AND(ISNUMBER(Форма!E247),Форма!E247&gt;0),"","ошибка"),"")</f>
      </c>
      <c r="F247" s="15">
        <f>IF($I247=1,IF(AND(ISNUMBER(Форма!F247),Форма!F247&gt;0),"","ошибка"),"")</f>
      </c>
      <c r="G247" s="15">
        <f>IF($I247=1,IF(OR(AND(Форма!G$76="",Форма!G247=""),AND(Форма!G$76&lt;&gt;"",ISNUMBER(Форма!F247),Форма!G247&gt;0)),"","ошибка"),"")</f>
      </c>
      <c r="I247" s="13">
        <f>IF(LEN(CONCATENATE(Форма!A247,Форма!C247,Форма!E247,Форма!F247,Форма!G247))&gt;0,1,0)</f>
        <v>0</v>
      </c>
      <c r="J247" s="13">
        <f>SUBSTITUTE(SUBSTITUTE(SUBSTITUTE(SUBSTITUTE(SUBSTITUTE(SUBSTITUTE(SUBSTITUTE(CONCATENATE(Форма!A247,Форма!C247)," ","_"),"*","_"),"?","_"),"&lt;","_"),"&gt;","_"),"=","_"),"!","_")</f>
      </c>
    </row>
    <row r="248" spans="1:10" ht="25.5" customHeight="1">
      <c r="A248" s="66">
        <f>IF($I248=1,IF(AND(COUNTIF(EconomicSubjects,Форма!A248)&gt;0,Форма!A248&lt;&gt;""),IF(COUNTIF(ESAndMO,J248)&gt;1,"Совпадающая комбинация ХС и МО",""),"ошибка"),"")</f>
      </c>
      <c r="B248" s="66"/>
      <c r="C248" s="66">
        <f ca="1">IF($I248=1,IF(MORangeName="","ошибка",IF(AND(LEFT(Форма!C248,1)=" ",COUNTIF(INDIRECT(MORangeName),Форма!C248)&gt;0),IF(COUNTIF(ESAndMO,J248)&gt;1,"Совпадающая комбинация ХС и МО",""),"ошибка")),"")</f>
      </c>
      <c r="D248" s="56"/>
      <c r="E248" s="45">
        <f>IF($I248=1,IF(AND(ISNUMBER(Форма!E248),Форма!E248&gt;0),"","ошибка"),"")</f>
      </c>
      <c r="F248" s="15">
        <f>IF($I248=1,IF(AND(ISNUMBER(Форма!F248),Форма!F248&gt;0),"","ошибка"),"")</f>
      </c>
      <c r="G248" s="15">
        <f>IF($I248=1,IF(OR(AND(Форма!G$76="",Форма!G248=""),AND(Форма!G$76&lt;&gt;"",ISNUMBER(Форма!F248),Форма!G248&gt;0)),"","ошибка"),"")</f>
      </c>
      <c r="I248" s="13">
        <f>IF(LEN(CONCATENATE(Форма!A248,Форма!C248,Форма!E248,Форма!F248,Форма!G248))&gt;0,1,0)</f>
        <v>0</v>
      </c>
      <c r="J248" s="13">
        <f>SUBSTITUTE(SUBSTITUTE(SUBSTITUTE(SUBSTITUTE(SUBSTITUTE(SUBSTITUTE(SUBSTITUTE(CONCATENATE(Форма!A248,Форма!C248)," ","_"),"*","_"),"?","_"),"&lt;","_"),"&gt;","_"),"=","_"),"!","_")</f>
      </c>
    </row>
    <row r="249" spans="1:10" ht="25.5" customHeight="1">
      <c r="A249" s="66">
        <f>IF($I249=1,IF(AND(COUNTIF(EconomicSubjects,Форма!A249)&gt;0,Форма!A249&lt;&gt;""),IF(COUNTIF(ESAndMO,J249)&gt;1,"Совпадающая комбинация ХС и МО",""),"ошибка"),"")</f>
      </c>
      <c r="B249" s="66"/>
      <c r="C249" s="66">
        <f ca="1">IF($I249=1,IF(MORangeName="","ошибка",IF(AND(LEFT(Форма!C249,1)=" ",COUNTIF(INDIRECT(MORangeName),Форма!C249)&gt;0),IF(COUNTIF(ESAndMO,J249)&gt;1,"Совпадающая комбинация ХС и МО",""),"ошибка")),"")</f>
      </c>
      <c r="D249" s="56"/>
      <c r="E249" s="45">
        <f>IF($I249=1,IF(AND(ISNUMBER(Форма!E249),Форма!E249&gt;0),"","ошибка"),"")</f>
      </c>
      <c r="F249" s="15">
        <f>IF($I249=1,IF(AND(ISNUMBER(Форма!F249),Форма!F249&gt;0),"","ошибка"),"")</f>
      </c>
      <c r="G249" s="15">
        <f>IF($I249=1,IF(OR(AND(Форма!G$76="",Форма!G249=""),AND(Форма!G$76&lt;&gt;"",ISNUMBER(Форма!F249),Форма!G249&gt;0)),"","ошибка"),"")</f>
      </c>
      <c r="I249" s="13">
        <f>IF(LEN(CONCATENATE(Форма!A249,Форма!C249,Форма!E249,Форма!F249,Форма!G249))&gt;0,1,0)</f>
        <v>0</v>
      </c>
      <c r="J249" s="13">
        <f>SUBSTITUTE(SUBSTITUTE(SUBSTITUTE(SUBSTITUTE(SUBSTITUTE(SUBSTITUTE(SUBSTITUTE(CONCATENATE(Форма!A249,Форма!C249)," ","_"),"*","_"),"?","_"),"&lt;","_"),"&gt;","_"),"=","_"),"!","_")</f>
      </c>
    </row>
    <row r="250" spans="1:10" ht="25.5" customHeight="1">
      <c r="A250" s="66">
        <f>IF($I250=1,IF(AND(COUNTIF(EconomicSubjects,Форма!A250)&gt;0,Форма!A250&lt;&gt;""),IF(COUNTIF(ESAndMO,J250)&gt;1,"Совпадающая комбинация ХС и МО",""),"ошибка"),"")</f>
      </c>
      <c r="B250" s="66"/>
      <c r="C250" s="66">
        <f ca="1">IF($I250=1,IF(MORangeName="","ошибка",IF(AND(LEFT(Форма!C250,1)=" ",COUNTIF(INDIRECT(MORangeName),Форма!C250)&gt;0),IF(COUNTIF(ESAndMO,J250)&gt;1,"Совпадающая комбинация ХС и МО",""),"ошибка")),"")</f>
      </c>
      <c r="D250" s="56"/>
      <c r="E250" s="45">
        <f>IF($I250=1,IF(AND(ISNUMBER(Форма!E250),Форма!E250&gt;0),"","ошибка"),"")</f>
      </c>
      <c r="F250" s="15">
        <f>IF($I250=1,IF(AND(ISNUMBER(Форма!F250),Форма!F250&gt;0),"","ошибка"),"")</f>
      </c>
      <c r="G250" s="15">
        <f>IF($I250=1,IF(OR(AND(Форма!G$76="",Форма!G250=""),AND(Форма!G$76&lt;&gt;"",ISNUMBER(Форма!F250),Форма!G250&gt;0)),"","ошибка"),"")</f>
      </c>
      <c r="I250" s="13">
        <f>IF(LEN(CONCATENATE(Форма!A250,Форма!C250,Форма!E250,Форма!F250,Форма!G250))&gt;0,1,0)</f>
        <v>0</v>
      </c>
      <c r="J250" s="13">
        <f>SUBSTITUTE(SUBSTITUTE(SUBSTITUTE(SUBSTITUTE(SUBSTITUTE(SUBSTITUTE(SUBSTITUTE(CONCATENATE(Форма!A250,Форма!C250)," ","_"),"*","_"),"?","_"),"&lt;","_"),"&gt;","_"),"=","_"),"!","_")</f>
      </c>
    </row>
    <row r="251" spans="1:10" ht="25.5" customHeight="1">
      <c r="A251" s="66">
        <f>IF($I251=1,IF(AND(COUNTIF(EconomicSubjects,Форма!A251)&gt;0,Форма!A251&lt;&gt;""),IF(COUNTIF(ESAndMO,J251)&gt;1,"Совпадающая комбинация ХС и МО",""),"ошибка"),"")</f>
      </c>
      <c r="B251" s="66"/>
      <c r="C251" s="66">
        <f ca="1">IF($I251=1,IF(MORangeName="","ошибка",IF(AND(LEFT(Форма!C251,1)=" ",COUNTIF(INDIRECT(MORangeName),Форма!C251)&gt;0),IF(COUNTIF(ESAndMO,J251)&gt;1,"Совпадающая комбинация ХС и МО",""),"ошибка")),"")</f>
      </c>
      <c r="D251" s="56"/>
      <c r="E251" s="45">
        <f>IF($I251=1,IF(AND(ISNUMBER(Форма!E251),Форма!E251&gt;0),"","ошибка"),"")</f>
      </c>
      <c r="F251" s="15">
        <f>IF($I251=1,IF(AND(ISNUMBER(Форма!F251),Форма!F251&gt;0),"","ошибка"),"")</f>
      </c>
      <c r="G251" s="15">
        <f>IF($I251=1,IF(OR(AND(Форма!G$76="",Форма!G251=""),AND(Форма!G$76&lt;&gt;"",ISNUMBER(Форма!F251),Форма!G251&gt;0)),"","ошибка"),"")</f>
      </c>
      <c r="I251" s="13">
        <f>IF(LEN(CONCATENATE(Форма!A251,Форма!C251,Форма!E251,Форма!F251,Форма!G251))&gt;0,1,0)</f>
        <v>0</v>
      </c>
      <c r="J251" s="13">
        <f>SUBSTITUTE(SUBSTITUTE(SUBSTITUTE(SUBSTITUTE(SUBSTITUTE(SUBSTITUTE(SUBSTITUTE(CONCATENATE(Форма!A251,Форма!C251)," ","_"),"*","_"),"?","_"),"&lt;","_"),"&gt;","_"),"=","_"),"!","_")</f>
      </c>
    </row>
    <row r="252" spans="1:10" ht="25.5" customHeight="1">
      <c r="A252" s="66">
        <f>IF($I252=1,IF(AND(COUNTIF(EconomicSubjects,Форма!A252)&gt;0,Форма!A252&lt;&gt;""),IF(COUNTIF(ESAndMO,J252)&gt;1,"Совпадающая комбинация ХС и МО",""),"ошибка"),"")</f>
      </c>
      <c r="B252" s="66"/>
      <c r="C252" s="66">
        <f ca="1">IF($I252=1,IF(MORangeName="","ошибка",IF(AND(LEFT(Форма!C252,1)=" ",COUNTIF(INDIRECT(MORangeName),Форма!C252)&gt;0),IF(COUNTIF(ESAndMO,J252)&gt;1,"Совпадающая комбинация ХС и МО",""),"ошибка")),"")</f>
      </c>
      <c r="D252" s="56"/>
      <c r="E252" s="45">
        <f>IF($I252=1,IF(AND(ISNUMBER(Форма!E252),Форма!E252&gt;0),"","ошибка"),"")</f>
      </c>
      <c r="F252" s="15">
        <f>IF($I252=1,IF(AND(ISNUMBER(Форма!F252),Форма!F252&gt;0),"","ошибка"),"")</f>
      </c>
      <c r="G252" s="15">
        <f>IF($I252=1,IF(OR(AND(Форма!G$76="",Форма!G252=""),AND(Форма!G$76&lt;&gt;"",ISNUMBER(Форма!F252),Форма!G252&gt;0)),"","ошибка"),"")</f>
      </c>
      <c r="I252" s="13">
        <f>IF(LEN(CONCATENATE(Форма!A252,Форма!C252,Форма!E252,Форма!F252,Форма!G252))&gt;0,1,0)</f>
        <v>0</v>
      </c>
      <c r="J252" s="13">
        <f>SUBSTITUTE(SUBSTITUTE(SUBSTITUTE(SUBSTITUTE(SUBSTITUTE(SUBSTITUTE(SUBSTITUTE(CONCATENATE(Форма!A252,Форма!C252)," ","_"),"*","_"),"?","_"),"&lt;","_"),"&gt;","_"),"=","_"),"!","_")</f>
      </c>
    </row>
    <row r="253" spans="1:10" ht="25.5" customHeight="1">
      <c r="A253" s="66">
        <f>IF($I253=1,IF(AND(COUNTIF(EconomicSubjects,Форма!A253)&gt;0,Форма!A253&lt;&gt;""),IF(COUNTIF(ESAndMO,J253)&gt;1,"Совпадающая комбинация ХС и МО",""),"ошибка"),"")</f>
      </c>
      <c r="B253" s="66"/>
      <c r="C253" s="66">
        <f ca="1">IF($I253=1,IF(MORangeName="","ошибка",IF(AND(LEFT(Форма!C253,1)=" ",COUNTIF(INDIRECT(MORangeName),Форма!C253)&gt;0),IF(COUNTIF(ESAndMO,J253)&gt;1,"Совпадающая комбинация ХС и МО",""),"ошибка")),"")</f>
      </c>
      <c r="D253" s="56"/>
      <c r="E253" s="45">
        <f>IF($I253=1,IF(AND(ISNUMBER(Форма!E253),Форма!E253&gt;0),"","ошибка"),"")</f>
      </c>
      <c r="F253" s="15">
        <f>IF($I253=1,IF(AND(ISNUMBER(Форма!F253),Форма!F253&gt;0),"","ошибка"),"")</f>
      </c>
      <c r="G253" s="15">
        <f>IF($I253=1,IF(OR(AND(Форма!G$76="",Форма!G253=""),AND(Форма!G$76&lt;&gt;"",ISNUMBER(Форма!F253),Форма!G253&gt;0)),"","ошибка"),"")</f>
      </c>
      <c r="I253" s="13">
        <f>IF(LEN(CONCATENATE(Форма!A253,Форма!C253,Форма!E253,Форма!F253,Форма!G253))&gt;0,1,0)</f>
        <v>0</v>
      </c>
      <c r="J253" s="13">
        <f>SUBSTITUTE(SUBSTITUTE(SUBSTITUTE(SUBSTITUTE(SUBSTITUTE(SUBSTITUTE(SUBSTITUTE(CONCATENATE(Форма!A253,Форма!C253)," ","_"),"*","_"),"?","_"),"&lt;","_"),"&gt;","_"),"=","_"),"!","_")</f>
      </c>
    </row>
    <row r="254" spans="1:10" ht="25.5" customHeight="1">
      <c r="A254" s="66">
        <f>IF($I254=1,IF(AND(COUNTIF(EconomicSubjects,Форма!A254)&gt;0,Форма!A254&lt;&gt;""),IF(COUNTIF(ESAndMO,J254)&gt;1,"Совпадающая комбинация ХС и МО",""),"ошибка"),"")</f>
      </c>
      <c r="B254" s="66"/>
      <c r="C254" s="66">
        <f ca="1">IF($I254=1,IF(MORangeName="","ошибка",IF(AND(LEFT(Форма!C254,1)=" ",COUNTIF(INDIRECT(MORangeName),Форма!C254)&gt;0),IF(COUNTIF(ESAndMO,J254)&gt;1,"Совпадающая комбинация ХС и МО",""),"ошибка")),"")</f>
      </c>
      <c r="D254" s="56"/>
      <c r="E254" s="45">
        <f>IF($I254=1,IF(AND(ISNUMBER(Форма!E254),Форма!E254&gt;0),"","ошибка"),"")</f>
      </c>
      <c r="F254" s="15">
        <f>IF($I254=1,IF(AND(ISNUMBER(Форма!F254),Форма!F254&gt;0),"","ошибка"),"")</f>
      </c>
      <c r="G254" s="15">
        <f>IF($I254=1,IF(OR(AND(Форма!G$76="",Форма!G254=""),AND(Форма!G$76&lt;&gt;"",ISNUMBER(Форма!F254),Форма!G254&gt;0)),"","ошибка"),"")</f>
      </c>
      <c r="I254" s="13">
        <f>IF(LEN(CONCATENATE(Форма!A254,Форма!C254,Форма!E254,Форма!F254,Форма!G254))&gt;0,1,0)</f>
        <v>0</v>
      </c>
      <c r="J254" s="13">
        <f>SUBSTITUTE(SUBSTITUTE(SUBSTITUTE(SUBSTITUTE(SUBSTITUTE(SUBSTITUTE(SUBSTITUTE(CONCATENATE(Форма!A254,Форма!C254)," ","_"),"*","_"),"?","_"),"&lt;","_"),"&gt;","_"),"=","_"),"!","_")</f>
      </c>
    </row>
    <row r="255" spans="1:10" ht="25.5" customHeight="1">
      <c r="A255" s="66">
        <f>IF($I255=1,IF(AND(COUNTIF(EconomicSubjects,Форма!A255)&gt;0,Форма!A255&lt;&gt;""),IF(COUNTIF(ESAndMO,J255)&gt;1,"Совпадающая комбинация ХС и МО",""),"ошибка"),"")</f>
      </c>
      <c r="B255" s="66"/>
      <c r="C255" s="66">
        <f ca="1">IF($I255=1,IF(MORangeName="","ошибка",IF(AND(LEFT(Форма!C255,1)=" ",COUNTIF(INDIRECT(MORangeName),Форма!C255)&gt;0),IF(COUNTIF(ESAndMO,J255)&gt;1,"Совпадающая комбинация ХС и МО",""),"ошибка")),"")</f>
      </c>
      <c r="D255" s="56"/>
      <c r="E255" s="45">
        <f>IF($I255=1,IF(AND(ISNUMBER(Форма!E255),Форма!E255&gt;0),"","ошибка"),"")</f>
      </c>
      <c r="F255" s="15">
        <f>IF($I255=1,IF(AND(ISNUMBER(Форма!F255),Форма!F255&gt;0),"","ошибка"),"")</f>
      </c>
      <c r="G255" s="15">
        <f>IF($I255=1,IF(OR(AND(Форма!G$76="",Форма!G255=""),AND(Форма!G$76&lt;&gt;"",ISNUMBER(Форма!F255),Форма!G255&gt;0)),"","ошибка"),"")</f>
      </c>
      <c r="I255" s="13">
        <f>IF(LEN(CONCATENATE(Форма!A255,Форма!C255,Форма!E255,Форма!F255,Форма!G255))&gt;0,1,0)</f>
        <v>0</v>
      </c>
      <c r="J255" s="13">
        <f>SUBSTITUTE(SUBSTITUTE(SUBSTITUTE(SUBSTITUTE(SUBSTITUTE(SUBSTITUTE(SUBSTITUTE(CONCATENATE(Форма!A255,Форма!C255)," ","_"),"*","_"),"?","_"),"&lt;","_"),"&gt;","_"),"=","_"),"!","_")</f>
      </c>
    </row>
    <row r="256" spans="1:10" ht="25.5" customHeight="1">
      <c r="A256" s="66">
        <f>IF($I256=1,IF(AND(COUNTIF(EconomicSubjects,Форма!A256)&gt;0,Форма!A256&lt;&gt;""),IF(COUNTIF(ESAndMO,J256)&gt;1,"Совпадающая комбинация ХС и МО",""),"ошибка"),"")</f>
      </c>
      <c r="B256" s="66"/>
      <c r="C256" s="66">
        <f ca="1">IF($I256=1,IF(MORangeName="","ошибка",IF(AND(LEFT(Форма!C256,1)=" ",COUNTIF(INDIRECT(MORangeName),Форма!C256)&gt;0),IF(COUNTIF(ESAndMO,J256)&gt;1,"Совпадающая комбинация ХС и МО",""),"ошибка")),"")</f>
      </c>
      <c r="D256" s="56"/>
      <c r="E256" s="45">
        <f>IF($I256=1,IF(AND(ISNUMBER(Форма!E256),Форма!E256&gt;0),"","ошибка"),"")</f>
      </c>
      <c r="F256" s="15">
        <f>IF($I256=1,IF(AND(ISNUMBER(Форма!F256),Форма!F256&gt;0),"","ошибка"),"")</f>
      </c>
      <c r="G256" s="15">
        <f>IF($I256=1,IF(OR(AND(Форма!G$76="",Форма!G256=""),AND(Форма!G$76&lt;&gt;"",ISNUMBER(Форма!F256),Форма!G256&gt;0)),"","ошибка"),"")</f>
      </c>
      <c r="I256" s="13">
        <f>IF(LEN(CONCATENATE(Форма!A256,Форма!C256,Форма!E256,Форма!F256,Форма!G256))&gt;0,1,0)</f>
        <v>0</v>
      </c>
      <c r="J256" s="13">
        <f>SUBSTITUTE(SUBSTITUTE(SUBSTITUTE(SUBSTITUTE(SUBSTITUTE(SUBSTITUTE(SUBSTITUTE(CONCATENATE(Форма!A256,Форма!C256)," ","_"),"*","_"),"?","_"),"&lt;","_"),"&gt;","_"),"=","_"),"!","_")</f>
      </c>
    </row>
    <row r="257" spans="1:10" ht="25.5" customHeight="1">
      <c r="A257" s="66">
        <f>IF($I257=1,IF(AND(COUNTIF(EconomicSubjects,Форма!A257)&gt;0,Форма!A257&lt;&gt;""),IF(COUNTIF(ESAndMO,J257)&gt;1,"Совпадающая комбинация ХС и МО",""),"ошибка"),"")</f>
      </c>
      <c r="B257" s="66"/>
      <c r="C257" s="66">
        <f ca="1">IF($I257=1,IF(MORangeName="","ошибка",IF(AND(LEFT(Форма!C257,1)=" ",COUNTIF(INDIRECT(MORangeName),Форма!C257)&gt;0),IF(COUNTIF(ESAndMO,J257)&gt;1,"Совпадающая комбинация ХС и МО",""),"ошибка")),"")</f>
      </c>
      <c r="D257" s="56"/>
      <c r="E257" s="45">
        <f>IF($I257=1,IF(AND(ISNUMBER(Форма!E257),Форма!E257&gt;0),"","ошибка"),"")</f>
      </c>
      <c r="F257" s="15">
        <f>IF($I257=1,IF(AND(ISNUMBER(Форма!F257),Форма!F257&gt;0),"","ошибка"),"")</f>
      </c>
      <c r="G257" s="15">
        <f>IF($I257=1,IF(OR(AND(Форма!G$76="",Форма!G257=""),AND(Форма!G$76&lt;&gt;"",ISNUMBER(Форма!F257),Форма!G257&gt;0)),"","ошибка"),"")</f>
      </c>
      <c r="I257" s="13">
        <f>IF(LEN(CONCATENATE(Форма!A257,Форма!C257,Форма!E257,Форма!F257,Форма!G257))&gt;0,1,0)</f>
        <v>0</v>
      </c>
      <c r="J257" s="13">
        <f>SUBSTITUTE(SUBSTITUTE(SUBSTITUTE(SUBSTITUTE(SUBSTITUTE(SUBSTITUTE(SUBSTITUTE(CONCATENATE(Форма!A257,Форма!C257)," ","_"),"*","_"),"?","_"),"&lt;","_"),"&gt;","_"),"=","_"),"!","_")</f>
      </c>
    </row>
    <row r="258" spans="1:10" ht="25.5" customHeight="1">
      <c r="A258" s="66">
        <f>IF($I258=1,IF(AND(COUNTIF(EconomicSubjects,Форма!A258)&gt;0,Форма!A258&lt;&gt;""),IF(COUNTIF(ESAndMO,J258)&gt;1,"Совпадающая комбинация ХС и МО",""),"ошибка"),"")</f>
      </c>
      <c r="B258" s="66"/>
      <c r="C258" s="66">
        <f ca="1">IF($I258=1,IF(MORangeName="","ошибка",IF(AND(LEFT(Форма!C258,1)=" ",COUNTIF(INDIRECT(MORangeName),Форма!C258)&gt;0),IF(COUNTIF(ESAndMO,J258)&gt;1,"Совпадающая комбинация ХС и МО",""),"ошибка")),"")</f>
      </c>
      <c r="D258" s="56"/>
      <c r="E258" s="45">
        <f>IF($I258=1,IF(AND(ISNUMBER(Форма!E258),Форма!E258&gt;0),"","ошибка"),"")</f>
      </c>
      <c r="F258" s="15">
        <f>IF($I258=1,IF(AND(ISNUMBER(Форма!F258),Форма!F258&gt;0),"","ошибка"),"")</f>
      </c>
      <c r="G258" s="15">
        <f>IF($I258=1,IF(OR(AND(Форма!G$76="",Форма!G258=""),AND(Форма!G$76&lt;&gt;"",ISNUMBER(Форма!F258),Форма!G258&gt;0)),"","ошибка"),"")</f>
      </c>
      <c r="I258" s="13">
        <f>IF(LEN(CONCATENATE(Форма!A258,Форма!C258,Форма!E258,Форма!F258,Форма!G258))&gt;0,1,0)</f>
        <v>0</v>
      </c>
      <c r="J258" s="13">
        <f>SUBSTITUTE(SUBSTITUTE(SUBSTITUTE(SUBSTITUTE(SUBSTITUTE(SUBSTITUTE(SUBSTITUTE(CONCATENATE(Форма!A258,Форма!C258)," ","_"),"*","_"),"?","_"),"&lt;","_"),"&gt;","_"),"=","_"),"!","_")</f>
      </c>
    </row>
    <row r="259" spans="1:10" ht="25.5" customHeight="1">
      <c r="A259" s="66">
        <f>IF($I259=1,IF(AND(COUNTIF(EconomicSubjects,Форма!A259)&gt;0,Форма!A259&lt;&gt;""),IF(COUNTIF(ESAndMO,J259)&gt;1,"Совпадающая комбинация ХС и МО",""),"ошибка"),"")</f>
      </c>
      <c r="B259" s="66"/>
      <c r="C259" s="66">
        <f ca="1">IF($I259=1,IF(MORangeName="","ошибка",IF(AND(LEFT(Форма!C259,1)=" ",COUNTIF(INDIRECT(MORangeName),Форма!C259)&gt;0),IF(COUNTIF(ESAndMO,J259)&gt;1,"Совпадающая комбинация ХС и МО",""),"ошибка")),"")</f>
      </c>
      <c r="D259" s="56"/>
      <c r="E259" s="45">
        <f>IF($I259=1,IF(AND(ISNUMBER(Форма!E259),Форма!E259&gt;0),"","ошибка"),"")</f>
      </c>
      <c r="F259" s="15">
        <f>IF($I259=1,IF(AND(ISNUMBER(Форма!F259),Форма!F259&gt;0),"","ошибка"),"")</f>
      </c>
      <c r="G259" s="15">
        <f>IF($I259=1,IF(OR(AND(Форма!G$76="",Форма!G259=""),AND(Форма!G$76&lt;&gt;"",ISNUMBER(Форма!F259),Форма!G259&gt;0)),"","ошибка"),"")</f>
      </c>
      <c r="I259" s="13">
        <f>IF(LEN(CONCATENATE(Форма!A259,Форма!C259,Форма!E259,Форма!F259,Форма!G259))&gt;0,1,0)</f>
        <v>0</v>
      </c>
      <c r="J259" s="13">
        <f>SUBSTITUTE(SUBSTITUTE(SUBSTITUTE(SUBSTITUTE(SUBSTITUTE(SUBSTITUTE(SUBSTITUTE(CONCATENATE(Форма!A259,Форма!C259)," ","_"),"*","_"),"?","_"),"&lt;","_"),"&gt;","_"),"=","_"),"!","_")</f>
      </c>
    </row>
    <row r="260" spans="1:10" ht="25.5" customHeight="1">
      <c r="A260" s="66">
        <f>IF($I260=1,IF(AND(COUNTIF(EconomicSubjects,Форма!A260)&gt;0,Форма!A260&lt;&gt;""),IF(COUNTIF(ESAndMO,J260)&gt;1,"Совпадающая комбинация ХС и МО",""),"ошибка"),"")</f>
      </c>
      <c r="B260" s="66"/>
      <c r="C260" s="66">
        <f ca="1">IF($I260=1,IF(MORangeName="","ошибка",IF(AND(LEFT(Форма!C260,1)=" ",COUNTIF(INDIRECT(MORangeName),Форма!C260)&gt;0),IF(COUNTIF(ESAndMO,J260)&gt;1,"Совпадающая комбинация ХС и МО",""),"ошибка")),"")</f>
      </c>
      <c r="D260" s="56"/>
      <c r="E260" s="45">
        <f>IF($I260=1,IF(AND(ISNUMBER(Форма!E260),Форма!E260&gt;0),"","ошибка"),"")</f>
      </c>
      <c r="F260" s="15">
        <f>IF($I260=1,IF(AND(ISNUMBER(Форма!F260),Форма!F260&gt;0),"","ошибка"),"")</f>
      </c>
      <c r="G260" s="15">
        <f>IF($I260=1,IF(OR(AND(Форма!G$76="",Форма!G260=""),AND(Форма!G$76&lt;&gt;"",ISNUMBER(Форма!F260),Форма!G260&gt;0)),"","ошибка"),"")</f>
      </c>
      <c r="I260" s="13">
        <f>IF(LEN(CONCATENATE(Форма!A260,Форма!C260,Форма!E260,Форма!F260,Форма!G260))&gt;0,1,0)</f>
        <v>0</v>
      </c>
      <c r="J260" s="13">
        <f>SUBSTITUTE(SUBSTITUTE(SUBSTITUTE(SUBSTITUTE(SUBSTITUTE(SUBSTITUTE(SUBSTITUTE(CONCATENATE(Форма!A260,Форма!C260)," ","_"),"*","_"),"?","_"),"&lt;","_"),"&gt;","_"),"=","_"),"!","_")</f>
      </c>
    </row>
    <row r="261" spans="1:10" ht="25.5" customHeight="1">
      <c r="A261" s="66">
        <f>IF($I261=1,IF(AND(COUNTIF(EconomicSubjects,Форма!A261)&gt;0,Форма!A261&lt;&gt;""),IF(COUNTIF(ESAndMO,J261)&gt;1,"Совпадающая комбинация ХС и МО",""),"ошибка"),"")</f>
      </c>
      <c r="B261" s="66"/>
      <c r="C261" s="66">
        <f ca="1">IF($I261=1,IF(MORangeName="","ошибка",IF(AND(LEFT(Форма!C261,1)=" ",COUNTIF(INDIRECT(MORangeName),Форма!C261)&gt;0),IF(COUNTIF(ESAndMO,J261)&gt;1,"Совпадающая комбинация ХС и МО",""),"ошибка")),"")</f>
      </c>
      <c r="D261" s="56"/>
      <c r="E261" s="45">
        <f>IF($I261=1,IF(AND(ISNUMBER(Форма!E261),Форма!E261&gt;0),"","ошибка"),"")</f>
      </c>
      <c r="F261" s="15">
        <f>IF($I261=1,IF(AND(ISNUMBER(Форма!F261),Форма!F261&gt;0),"","ошибка"),"")</f>
      </c>
      <c r="G261" s="15">
        <f>IF($I261=1,IF(OR(AND(Форма!G$76="",Форма!G261=""),AND(Форма!G$76&lt;&gt;"",ISNUMBER(Форма!F261),Форма!G261&gt;0)),"","ошибка"),"")</f>
      </c>
      <c r="I261" s="13">
        <f>IF(LEN(CONCATENATE(Форма!A261,Форма!C261,Форма!E261,Форма!F261,Форма!G261))&gt;0,1,0)</f>
        <v>0</v>
      </c>
      <c r="J261" s="13">
        <f>SUBSTITUTE(SUBSTITUTE(SUBSTITUTE(SUBSTITUTE(SUBSTITUTE(SUBSTITUTE(SUBSTITUTE(CONCATENATE(Форма!A261,Форма!C261)," ","_"),"*","_"),"?","_"),"&lt;","_"),"&gt;","_"),"=","_"),"!","_")</f>
      </c>
    </row>
    <row r="262" spans="1:10" ht="25.5" customHeight="1">
      <c r="A262" s="66">
        <f>IF($I262=1,IF(AND(COUNTIF(EconomicSubjects,Форма!A262)&gt;0,Форма!A262&lt;&gt;""),IF(COUNTIF(ESAndMO,J262)&gt;1,"Совпадающая комбинация ХС и МО",""),"ошибка"),"")</f>
      </c>
      <c r="B262" s="66"/>
      <c r="C262" s="66">
        <f ca="1">IF($I262=1,IF(MORangeName="","ошибка",IF(AND(LEFT(Форма!C262,1)=" ",COUNTIF(INDIRECT(MORangeName),Форма!C262)&gt;0),IF(COUNTIF(ESAndMO,J262)&gt;1,"Совпадающая комбинация ХС и МО",""),"ошибка")),"")</f>
      </c>
      <c r="D262" s="56"/>
      <c r="E262" s="45">
        <f>IF($I262=1,IF(AND(ISNUMBER(Форма!E262),Форма!E262&gt;0),"","ошибка"),"")</f>
      </c>
      <c r="F262" s="15">
        <f>IF($I262=1,IF(AND(ISNUMBER(Форма!F262),Форма!F262&gt;0),"","ошибка"),"")</f>
      </c>
      <c r="G262" s="15">
        <f>IF($I262=1,IF(OR(AND(Форма!G$76="",Форма!G262=""),AND(Форма!G$76&lt;&gt;"",ISNUMBER(Форма!F262),Форма!G262&gt;0)),"","ошибка"),"")</f>
      </c>
      <c r="I262" s="13">
        <f>IF(LEN(CONCATENATE(Форма!A262,Форма!C262,Форма!E262,Форма!F262,Форма!G262))&gt;0,1,0)</f>
        <v>0</v>
      </c>
      <c r="J262" s="13">
        <f>SUBSTITUTE(SUBSTITUTE(SUBSTITUTE(SUBSTITUTE(SUBSTITUTE(SUBSTITUTE(SUBSTITUTE(CONCATENATE(Форма!A262,Форма!C262)," ","_"),"*","_"),"?","_"),"&lt;","_"),"&gt;","_"),"=","_"),"!","_")</f>
      </c>
    </row>
    <row r="263" spans="1:10" ht="25.5" customHeight="1">
      <c r="A263" s="66">
        <f>IF($I263=1,IF(AND(COUNTIF(EconomicSubjects,Форма!A263)&gt;0,Форма!A263&lt;&gt;""),IF(COUNTIF(ESAndMO,J263)&gt;1,"Совпадающая комбинация ХС и МО",""),"ошибка"),"")</f>
      </c>
      <c r="B263" s="66"/>
      <c r="C263" s="66">
        <f ca="1">IF($I263=1,IF(MORangeName="","ошибка",IF(AND(LEFT(Форма!C263,1)=" ",COUNTIF(INDIRECT(MORangeName),Форма!C263)&gt;0),IF(COUNTIF(ESAndMO,J263)&gt;1,"Совпадающая комбинация ХС и МО",""),"ошибка")),"")</f>
      </c>
      <c r="D263" s="56"/>
      <c r="E263" s="45">
        <f>IF($I263=1,IF(AND(ISNUMBER(Форма!E263),Форма!E263&gt;0),"","ошибка"),"")</f>
      </c>
      <c r="F263" s="15">
        <f>IF($I263=1,IF(AND(ISNUMBER(Форма!F263),Форма!F263&gt;0),"","ошибка"),"")</f>
      </c>
      <c r="G263" s="15">
        <f>IF($I263=1,IF(OR(AND(Форма!G$76="",Форма!G263=""),AND(Форма!G$76&lt;&gt;"",ISNUMBER(Форма!F263),Форма!G263&gt;0)),"","ошибка"),"")</f>
      </c>
      <c r="I263" s="13">
        <f>IF(LEN(CONCATENATE(Форма!A263,Форма!C263,Форма!E263,Форма!F263,Форма!G263))&gt;0,1,0)</f>
        <v>0</v>
      </c>
      <c r="J263" s="13">
        <f>SUBSTITUTE(SUBSTITUTE(SUBSTITUTE(SUBSTITUTE(SUBSTITUTE(SUBSTITUTE(SUBSTITUTE(CONCATENATE(Форма!A263,Форма!C263)," ","_"),"*","_"),"?","_"),"&lt;","_"),"&gt;","_"),"=","_"),"!","_")</f>
      </c>
    </row>
    <row r="264" spans="1:10" ht="25.5" customHeight="1">
      <c r="A264" s="66">
        <f>IF($I264=1,IF(AND(COUNTIF(EconomicSubjects,Форма!A264)&gt;0,Форма!A264&lt;&gt;""),IF(COUNTIF(ESAndMO,J264)&gt;1,"Совпадающая комбинация ХС и МО",""),"ошибка"),"")</f>
      </c>
      <c r="B264" s="66"/>
      <c r="C264" s="66">
        <f ca="1">IF($I264=1,IF(MORangeName="","ошибка",IF(AND(LEFT(Форма!C264,1)=" ",COUNTIF(INDIRECT(MORangeName),Форма!C264)&gt;0),IF(COUNTIF(ESAndMO,J264)&gt;1,"Совпадающая комбинация ХС и МО",""),"ошибка")),"")</f>
      </c>
      <c r="D264" s="56"/>
      <c r="E264" s="45">
        <f>IF($I264=1,IF(AND(ISNUMBER(Форма!E264),Форма!E264&gt;0),"","ошибка"),"")</f>
      </c>
      <c r="F264" s="15">
        <f>IF($I264=1,IF(AND(ISNUMBER(Форма!F264),Форма!F264&gt;0),"","ошибка"),"")</f>
      </c>
      <c r="G264" s="15">
        <f>IF($I264=1,IF(OR(AND(Форма!G$76="",Форма!G264=""),AND(Форма!G$76&lt;&gt;"",ISNUMBER(Форма!F264),Форма!G264&gt;0)),"","ошибка"),"")</f>
      </c>
      <c r="I264" s="13">
        <f>IF(LEN(CONCATENATE(Форма!A264,Форма!C264,Форма!E264,Форма!F264,Форма!G264))&gt;0,1,0)</f>
        <v>0</v>
      </c>
      <c r="J264" s="13">
        <f>SUBSTITUTE(SUBSTITUTE(SUBSTITUTE(SUBSTITUTE(SUBSTITUTE(SUBSTITUTE(SUBSTITUTE(CONCATENATE(Форма!A264,Форма!C264)," ","_"),"*","_"),"?","_"),"&lt;","_"),"&gt;","_"),"=","_"),"!","_")</f>
      </c>
    </row>
    <row r="265" spans="1:10" ht="25.5" customHeight="1">
      <c r="A265" s="66">
        <f>IF($I265=1,IF(AND(COUNTIF(EconomicSubjects,Форма!A265)&gt;0,Форма!A265&lt;&gt;""),IF(COUNTIF(ESAndMO,J265)&gt;1,"Совпадающая комбинация ХС и МО",""),"ошибка"),"")</f>
      </c>
      <c r="B265" s="66"/>
      <c r="C265" s="66">
        <f ca="1">IF($I265=1,IF(MORangeName="","ошибка",IF(AND(LEFT(Форма!C265,1)=" ",COUNTIF(INDIRECT(MORangeName),Форма!C265)&gt;0),IF(COUNTIF(ESAndMO,J265)&gt;1,"Совпадающая комбинация ХС и МО",""),"ошибка")),"")</f>
      </c>
      <c r="D265" s="56"/>
      <c r="E265" s="45">
        <f>IF($I265=1,IF(AND(ISNUMBER(Форма!E265),Форма!E265&gt;0),"","ошибка"),"")</f>
      </c>
      <c r="F265" s="15">
        <f>IF($I265=1,IF(AND(ISNUMBER(Форма!F265),Форма!F265&gt;0),"","ошибка"),"")</f>
      </c>
      <c r="G265" s="15">
        <f>IF($I265=1,IF(OR(AND(Форма!G$76="",Форма!G265=""),AND(Форма!G$76&lt;&gt;"",ISNUMBER(Форма!F265),Форма!G265&gt;0)),"","ошибка"),"")</f>
      </c>
      <c r="I265" s="13">
        <f>IF(LEN(CONCATENATE(Форма!A265,Форма!C265,Форма!E265,Форма!F265,Форма!G265))&gt;0,1,0)</f>
        <v>0</v>
      </c>
      <c r="J265" s="13">
        <f>SUBSTITUTE(SUBSTITUTE(SUBSTITUTE(SUBSTITUTE(SUBSTITUTE(SUBSTITUTE(SUBSTITUTE(CONCATENATE(Форма!A265,Форма!C265)," ","_"),"*","_"),"?","_"),"&lt;","_"),"&gt;","_"),"=","_"),"!","_")</f>
      </c>
    </row>
    <row r="266" spans="1:10" ht="25.5" customHeight="1">
      <c r="A266" s="66">
        <f>IF($I266=1,IF(AND(COUNTIF(EconomicSubjects,Форма!A266)&gt;0,Форма!A266&lt;&gt;""),IF(COUNTIF(ESAndMO,J266)&gt;1,"Совпадающая комбинация ХС и МО",""),"ошибка"),"")</f>
      </c>
      <c r="B266" s="66"/>
      <c r="C266" s="66">
        <f ca="1">IF($I266=1,IF(MORangeName="","ошибка",IF(AND(LEFT(Форма!C266,1)=" ",COUNTIF(INDIRECT(MORangeName),Форма!C266)&gt;0),IF(COUNTIF(ESAndMO,J266)&gt;1,"Совпадающая комбинация ХС и МО",""),"ошибка")),"")</f>
      </c>
      <c r="D266" s="56"/>
      <c r="E266" s="45">
        <f>IF($I266=1,IF(AND(ISNUMBER(Форма!E266),Форма!E266&gt;0),"","ошибка"),"")</f>
      </c>
      <c r="F266" s="15">
        <f>IF($I266=1,IF(AND(ISNUMBER(Форма!F266),Форма!F266&gt;0),"","ошибка"),"")</f>
      </c>
      <c r="G266" s="15">
        <f>IF($I266=1,IF(OR(AND(Форма!G$76="",Форма!G266=""),AND(Форма!G$76&lt;&gt;"",ISNUMBER(Форма!F266),Форма!G266&gt;0)),"","ошибка"),"")</f>
      </c>
      <c r="I266" s="13">
        <f>IF(LEN(CONCATENATE(Форма!A266,Форма!C266,Форма!E266,Форма!F266,Форма!G266))&gt;0,1,0)</f>
        <v>0</v>
      </c>
      <c r="J266" s="13">
        <f>SUBSTITUTE(SUBSTITUTE(SUBSTITUTE(SUBSTITUTE(SUBSTITUTE(SUBSTITUTE(SUBSTITUTE(CONCATENATE(Форма!A266,Форма!C266)," ","_"),"*","_"),"?","_"),"&lt;","_"),"&gt;","_"),"=","_"),"!","_")</f>
      </c>
    </row>
    <row r="267" spans="1:10" ht="25.5" customHeight="1">
      <c r="A267" s="66">
        <f>IF($I267=1,IF(AND(COUNTIF(EconomicSubjects,Форма!A267)&gt;0,Форма!A267&lt;&gt;""),IF(COUNTIF(ESAndMO,J267)&gt;1,"Совпадающая комбинация ХС и МО",""),"ошибка"),"")</f>
      </c>
      <c r="B267" s="66"/>
      <c r="C267" s="66">
        <f ca="1">IF($I267=1,IF(MORangeName="","ошибка",IF(AND(LEFT(Форма!C267,1)=" ",COUNTIF(INDIRECT(MORangeName),Форма!C267)&gt;0),IF(COUNTIF(ESAndMO,J267)&gt;1,"Совпадающая комбинация ХС и МО",""),"ошибка")),"")</f>
      </c>
      <c r="D267" s="56"/>
      <c r="E267" s="45">
        <f>IF($I267=1,IF(AND(ISNUMBER(Форма!E267),Форма!E267&gt;0),"","ошибка"),"")</f>
      </c>
      <c r="F267" s="15">
        <f>IF($I267=1,IF(AND(ISNUMBER(Форма!F267),Форма!F267&gt;0),"","ошибка"),"")</f>
      </c>
      <c r="G267" s="15">
        <f>IF($I267=1,IF(OR(AND(Форма!G$76="",Форма!G267=""),AND(Форма!G$76&lt;&gt;"",ISNUMBER(Форма!F267),Форма!G267&gt;0)),"","ошибка"),"")</f>
      </c>
      <c r="I267" s="13">
        <f>IF(LEN(CONCATENATE(Форма!A267,Форма!C267,Форма!E267,Форма!F267,Форма!G267))&gt;0,1,0)</f>
        <v>0</v>
      </c>
      <c r="J267" s="13">
        <f>SUBSTITUTE(SUBSTITUTE(SUBSTITUTE(SUBSTITUTE(SUBSTITUTE(SUBSTITUTE(SUBSTITUTE(CONCATENATE(Форма!A267,Форма!C267)," ","_"),"*","_"),"?","_"),"&lt;","_"),"&gt;","_"),"=","_"),"!","_")</f>
      </c>
    </row>
    <row r="268" spans="1:10" ht="25.5" customHeight="1">
      <c r="A268" s="66">
        <f>IF($I268=1,IF(AND(COUNTIF(EconomicSubjects,Форма!A268)&gt;0,Форма!A268&lt;&gt;""),IF(COUNTIF(ESAndMO,J268)&gt;1,"Совпадающая комбинация ХС и МО",""),"ошибка"),"")</f>
      </c>
      <c r="B268" s="66"/>
      <c r="C268" s="66">
        <f ca="1">IF($I268=1,IF(MORangeName="","ошибка",IF(AND(LEFT(Форма!C268,1)=" ",COUNTIF(INDIRECT(MORangeName),Форма!C268)&gt;0),IF(COUNTIF(ESAndMO,J268)&gt;1,"Совпадающая комбинация ХС и МО",""),"ошибка")),"")</f>
      </c>
      <c r="D268" s="56"/>
      <c r="E268" s="45">
        <f>IF($I268=1,IF(AND(ISNUMBER(Форма!E268),Форма!E268&gt;0),"","ошибка"),"")</f>
      </c>
      <c r="F268" s="15">
        <f>IF($I268=1,IF(AND(ISNUMBER(Форма!F268),Форма!F268&gt;0),"","ошибка"),"")</f>
      </c>
      <c r="G268" s="15">
        <f>IF($I268=1,IF(OR(AND(Форма!G$76="",Форма!G268=""),AND(Форма!G$76&lt;&gt;"",ISNUMBER(Форма!F268),Форма!G268&gt;0)),"","ошибка"),"")</f>
      </c>
      <c r="I268" s="13">
        <f>IF(LEN(CONCATENATE(Форма!A268,Форма!C268,Форма!E268,Форма!F268,Форма!G268))&gt;0,1,0)</f>
        <v>0</v>
      </c>
      <c r="J268" s="13">
        <f>SUBSTITUTE(SUBSTITUTE(SUBSTITUTE(SUBSTITUTE(SUBSTITUTE(SUBSTITUTE(SUBSTITUTE(CONCATENATE(Форма!A268,Форма!C268)," ","_"),"*","_"),"?","_"),"&lt;","_"),"&gt;","_"),"=","_"),"!","_")</f>
      </c>
    </row>
    <row r="269" spans="1:10" ht="25.5" customHeight="1">
      <c r="A269" s="66">
        <f>IF($I269=1,IF(AND(COUNTIF(EconomicSubjects,Форма!A269)&gt;0,Форма!A269&lt;&gt;""),IF(COUNTIF(ESAndMO,J269)&gt;1,"Совпадающая комбинация ХС и МО",""),"ошибка"),"")</f>
      </c>
      <c r="B269" s="66"/>
      <c r="C269" s="66">
        <f ca="1">IF($I269=1,IF(MORangeName="","ошибка",IF(AND(LEFT(Форма!C269,1)=" ",COUNTIF(INDIRECT(MORangeName),Форма!C269)&gt;0),IF(COUNTIF(ESAndMO,J269)&gt;1,"Совпадающая комбинация ХС и МО",""),"ошибка")),"")</f>
      </c>
      <c r="D269" s="56"/>
      <c r="E269" s="45">
        <f>IF($I269=1,IF(AND(ISNUMBER(Форма!E269),Форма!E269&gt;0),"","ошибка"),"")</f>
      </c>
      <c r="F269" s="15">
        <f>IF($I269=1,IF(AND(ISNUMBER(Форма!F269),Форма!F269&gt;0),"","ошибка"),"")</f>
      </c>
      <c r="G269" s="15">
        <f>IF($I269=1,IF(OR(AND(Форма!G$76="",Форма!G269=""),AND(Форма!G$76&lt;&gt;"",ISNUMBER(Форма!F269),Форма!G269&gt;0)),"","ошибка"),"")</f>
      </c>
      <c r="I269" s="13">
        <f>IF(LEN(CONCATENATE(Форма!A269,Форма!C269,Форма!E269,Форма!F269,Форма!G269))&gt;0,1,0)</f>
        <v>0</v>
      </c>
      <c r="J269" s="13">
        <f>SUBSTITUTE(SUBSTITUTE(SUBSTITUTE(SUBSTITUTE(SUBSTITUTE(SUBSTITUTE(SUBSTITUTE(CONCATENATE(Форма!A269,Форма!C269)," ","_"),"*","_"),"?","_"),"&lt;","_"),"&gt;","_"),"=","_"),"!","_")</f>
      </c>
    </row>
    <row r="270" spans="1:10" ht="25.5" customHeight="1">
      <c r="A270" s="66">
        <f>IF($I270=1,IF(AND(COUNTIF(EconomicSubjects,Форма!A270)&gt;0,Форма!A270&lt;&gt;""),IF(COUNTIF(ESAndMO,J270)&gt;1,"Совпадающая комбинация ХС и МО",""),"ошибка"),"")</f>
      </c>
      <c r="B270" s="66"/>
      <c r="C270" s="66">
        <f ca="1">IF($I270=1,IF(MORangeName="","ошибка",IF(AND(LEFT(Форма!C270,1)=" ",COUNTIF(INDIRECT(MORangeName),Форма!C270)&gt;0),IF(COUNTIF(ESAndMO,J270)&gt;1,"Совпадающая комбинация ХС и МО",""),"ошибка")),"")</f>
      </c>
      <c r="D270" s="56"/>
      <c r="E270" s="45">
        <f>IF($I270=1,IF(AND(ISNUMBER(Форма!E270),Форма!E270&gt;0),"","ошибка"),"")</f>
      </c>
      <c r="F270" s="15">
        <f>IF($I270=1,IF(AND(ISNUMBER(Форма!F270),Форма!F270&gt;0),"","ошибка"),"")</f>
      </c>
      <c r="G270" s="15">
        <f>IF($I270=1,IF(OR(AND(Форма!G$76="",Форма!G270=""),AND(Форма!G$76&lt;&gt;"",ISNUMBER(Форма!F270),Форма!G270&gt;0)),"","ошибка"),"")</f>
      </c>
      <c r="I270" s="13">
        <f>IF(LEN(CONCATENATE(Форма!A270,Форма!C270,Форма!E270,Форма!F270,Форма!G270))&gt;0,1,0)</f>
        <v>0</v>
      </c>
      <c r="J270" s="13">
        <f>SUBSTITUTE(SUBSTITUTE(SUBSTITUTE(SUBSTITUTE(SUBSTITUTE(SUBSTITUTE(SUBSTITUTE(CONCATENATE(Форма!A270,Форма!C270)," ","_"),"*","_"),"?","_"),"&lt;","_"),"&gt;","_"),"=","_"),"!","_")</f>
      </c>
    </row>
    <row r="271" spans="1:10" ht="25.5" customHeight="1">
      <c r="A271" s="66">
        <f>IF($I271=1,IF(AND(COUNTIF(EconomicSubjects,Форма!A271)&gt;0,Форма!A271&lt;&gt;""),IF(COUNTIF(ESAndMO,J271)&gt;1,"Совпадающая комбинация ХС и МО",""),"ошибка"),"")</f>
      </c>
      <c r="B271" s="66"/>
      <c r="C271" s="66">
        <f ca="1">IF($I271=1,IF(MORangeName="","ошибка",IF(AND(LEFT(Форма!C271,1)=" ",COUNTIF(INDIRECT(MORangeName),Форма!C271)&gt;0),IF(COUNTIF(ESAndMO,J271)&gt;1,"Совпадающая комбинация ХС и МО",""),"ошибка")),"")</f>
      </c>
      <c r="D271" s="56"/>
      <c r="E271" s="45">
        <f>IF($I271=1,IF(AND(ISNUMBER(Форма!E271),Форма!E271&gt;0),"","ошибка"),"")</f>
      </c>
      <c r="F271" s="15">
        <f>IF($I271=1,IF(AND(ISNUMBER(Форма!F271),Форма!F271&gt;0),"","ошибка"),"")</f>
      </c>
      <c r="G271" s="15">
        <f>IF($I271=1,IF(OR(AND(Форма!G$76="",Форма!G271=""),AND(Форма!G$76&lt;&gt;"",ISNUMBER(Форма!F271),Форма!G271&gt;0)),"","ошибка"),"")</f>
      </c>
      <c r="I271" s="13">
        <f>IF(LEN(CONCATENATE(Форма!A271,Форма!C271,Форма!E271,Форма!F271,Форма!G271))&gt;0,1,0)</f>
        <v>0</v>
      </c>
      <c r="J271" s="13">
        <f>SUBSTITUTE(SUBSTITUTE(SUBSTITUTE(SUBSTITUTE(SUBSTITUTE(SUBSTITUTE(SUBSTITUTE(CONCATENATE(Форма!A271,Форма!C271)," ","_"),"*","_"),"?","_"),"&lt;","_"),"&gt;","_"),"=","_"),"!","_")</f>
      </c>
    </row>
    <row r="272" spans="1:10" ht="25.5" customHeight="1">
      <c r="A272" s="66">
        <f>IF($I272=1,IF(AND(COUNTIF(EconomicSubjects,Форма!A272)&gt;0,Форма!A272&lt;&gt;""),IF(COUNTIF(ESAndMO,J272)&gt;1,"Совпадающая комбинация ХС и МО",""),"ошибка"),"")</f>
      </c>
      <c r="B272" s="66"/>
      <c r="C272" s="66">
        <f ca="1">IF($I272=1,IF(MORangeName="","ошибка",IF(AND(LEFT(Форма!C272,1)=" ",COUNTIF(INDIRECT(MORangeName),Форма!C272)&gt;0),IF(COUNTIF(ESAndMO,J272)&gt;1,"Совпадающая комбинация ХС и МО",""),"ошибка")),"")</f>
      </c>
      <c r="D272" s="56"/>
      <c r="E272" s="45">
        <f>IF($I272=1,IF(AND(ISNUMBER(Форма!E272),Форма!E272&gt;0),"","ошибка"),"")</f>
      </c>
      <c r="F272" s="15">
        <f>IF($I272=1,IF(AND(ISNUMBER(Форма!F272),Форма!F272&gt;0),"","ошибка"),"")</f>
      </c>
      <c r="G272" s="15">
        <f>IF($I272=1,IF(OR(AND(Форма!G$76="",Форма!G272=""),AND(Форма!G$76&lt;&gt;"",ISNUMBER(Форма!F272),Форма!G272&gt;0)),"","ошибка"),"")</f>
      </c>
      <c r="I272" s="13">
        <f>IF(LEN(CONCATENATE(Форма!A272,Форма!C272,Форма!E272,Форма!F272,Форма!G272))&gt;0,1,0)</f>
        <v>0</v>
      </c>
      <c r="J272" s="13">
        <f>SUBSTITUTE(SUBSTITUTE(SUBSTITUTE(SUBSTITUTE(SUBSTITUTE(SUBSTITUTE(SUBSTITUTE(CONCATENATE(Форма!A272,Форма!C272)," ","_"),"*","_"),"?","_"),"&lt;","_"),"&gt;","_"),"=","_"),"!","_")</f>
      </c>
    </row>
    <row r="273" spans="1:10" ht="25.5" customHeight="1">
      <c r="A273" s="66">
        <f>IF($I273=1,IF(AND(COUNTIF(EconomicSubjects,Форма!A273)&gt;0,Форма!A273&lt;&gt;""),IF(COUNTIF(ESAndMO,J273)&gt;1,"Совпадающая комбинация ХС и МО",""),"ошибка"),"")</f>
      </c>
      <c r="B273" s="66"/>
      <c r="C273" s="66">
        <f ca="1">IF($I273=1,IF(MORangeName="","ошибка",IF(AND(LEFT(Форма!C273,1)=" ",COUNTIF(INDIRECT(MORangeName),Форма!C273)&gt;0),IF(COUNTIF(ESAndMO,J273)&gt;1,"Совпадающая комбинация ХС и МО",""),"ошибка")),"")</f>
      </c>
      <c r="D273" s="56"/>
      <c r="E273" s="45">
        <f>IF($I273=1,IF(AND(ISNUMBER(Форма!E273),Форма!E273&gt;0),"","ошибка"),"")</f>
      </c>
      <c r="F273" s="15">
        <f>IF($I273=1,IF(AND(ISNUMBER(Форма!F273),Форма!F273&gt;0),"","ошибка"),"")</f>
      </c>
      <c r="G273" s="15">
        <f>IF($I273=1,IF(OR(AND(Форма!G$76="",Форма!G273=""),AND(Форма!G$76&lt;&gt;"",ISNUMBER(Форма!F273),Форма!G273&gt;0)),"","ошибка"),"")</f>
      </c>
      <c r="I273" s="13">
        <f>IF(LEN(CONCATENATE(Форма!A273,Форма!C273,Форма!E273,Форма!F273,Форма!G273))&gt;0,1,0)</f>
        <v>0</v>
      </c>
      <c r="J273" s="13">
        <f>SUBSTITUTE(SUBSTITUTE(SUBSTITUTE(SUBSTITUTE(SUBSTITUTE(SUBSTITUTE(SUBSTITUTE(CONCATENATE(Форма!A273,Форма!C273)," ","_"),"*","_"),"?","_"),"&lt;","_"),"&gt;","_"),"=","_"),"!","_")</f>
      </c>
    </row>
    <row r="274" spans="1:10" ht="25.5" customHeight="1">
      <c r="A274" s="66">
        <f>IF($I274=1,IF(AND(COUNTIF(EconomicSubjects,Форма!A274)&gt;0,Форма!A274&lt;&gt;""),IF(COUNTIF(ESAndMO,J274)&gt;1,"Совпадающая комбинация ХС и МО",""),"ошибка"),"")</f>
      </c>
      <c r="B274" s="66"/>
      <c r="C274" s="66">
        <f ca="1">IF($I274=1,IF(MORangeName="","ошибка",IF(AND(LEFT(Форма!C274,1)=" ",COUNTIF(INDIRECT(MORangeName),Форма!C274)&gt;0),IF(COUNTIF(ESAndMO,J274)&gt;1,"Совпадающая комбинация ХС и МО",""),"ошибка")),"")</f>
      </c>
      <c r="D274" s="56"/>
      <c r="E274" s="45">
        <f>IF($I274=1,IF(AND(ISNUMBER(Форма!E274),Форма!E274&gt;0),"","ошибка"),"")</f>
      </c>
      <c r="F274" s="15">
        <f>IF($I274=1,IF(AND(ISNUMBER(Форма!F274),Форма!F274&gt;0),"","ошибка"),"")</f>
      </c>
      <c r="G274" s="15">
        <f>IF($I274=1,IF(OR(AND(Форма!G$76="",Форма!G274=""),AND(Форма!G$76&lt;&gt;"",ISNUMBER(Форма!F274),Форма!G274&gt;0)),"","ошибка"),"")</f>
      </c>
      <c r="I274" s="13">
        <f>IF(LEN(CONCATENATE(Форма!A274,Форма!C274,Форма!E274,Форма!F274,Форма!G274))&gt;0,1,0)</f>
        <v>0</v>
      </c>
      <c r="J274" s="13">
        <f>SUBSTITUTE(SUBSTITUTE(SUBSTITUTE(SUBSTITUTE(SUBSTITUTE(SUBSTITUTE(SUBSTITUTE(CONCATENATE(Форма!A274,Форма!C274)," ","_"),"*","_"),"?","_"),"&lt;","_"),"&gt;","_"),"=","_"),"!","_")</f>
      </c>
    </row>
    <row r="275" spans="1:10" ht="25.5" customHeight="1">
      <c r="A275" s="66">
        <f>IF($I275=1,IF(AND(COUNTIF(EconomicSubjects,Форма!A275)&gt;0,Форма!A275&lt;&gt;""),IF(COUNTIF(ESAndMO,J275)&gt;1,"Совпадающая комбинация ХС и МО",""),"ошибка"),"")</f>
      </c>
      <c r="B275" s="66"/>
      <c r="C275" s="66">
        <f ca="1">IF($I275=1,IF(MORangeName="","ошибка",IF(AND(LEFT(Форма!C275,1)=" ",COUNTIF(INDIRECT(MORangeName),Форма!C275)&gt;0),IF(COUNTIF(ESAndMO,J275)&gt;1,"Совпадающая комбинация ХС и МО",""),"ошибка")),"")</f>
      </c>
      <c r="D275" s="56"/>
      <c r="E275" s="45">
        <f>IF($I275=1,IF(AND(ISNUMBER(Форма!E275),Форма!E275&gt;0),"","ошибка"),"")</f>
      </c>
      <c r="F275" s="15">
        <f>IF($I275=1,IF(AND(ISNUMBER(Форма!F275),Форма!F275&gt;0),"","ошибка"),"")</f>
      </c>
      <c r="G275" s="15">
        <f>IF($I275=1,IF(OR(AND(Форма!G$76="",Форма!G275=""),AND(Форма!G$76&lt;&gt;"",ISNUMBER(Форма!F275),Форма!G275&gt;0)),"","ошибка"),"")</f>
      </c>
      <c r="I275" s="13">
        <f>IF(LEN(CONCATENATE(Форма!A275,Форма!C275,Форма!E275,Форма!F275,Форма!G275))&gt;0,1,0)</f>
        <v>0</v>
      </c>
      <c r="J275" s="13">
        <f>SUBSTITUTE(SUBSTITUTE(SUBSTITUTE(SUBSTITUTE(SUBSTITUTE(SUBSTITUTE(SUBSTITUTE(CONCATENATE(Форма!A275,Форма!C275)," ","_"),"*","_"),"?","_"),"&lt;","_"),"&gt;","_"),"=","_"),"!","_")</f>
      </c>
    </row>
    <row r="276" spans="1:10" ht="25.5" customHeight="1">
      <c r="A276" s="66">
        <f>IF($I276=1,IF(AND(COUNTIF(EconomicSubjects,Форма!A276)&gt;0,Форма!A276&lt;&gt;""),IF(COUNTIF(ESAndMO,J276)&gt;1,"Совпадающая комбинация ХС и МО",""),"ошибка"),"")</f>
      </c>
      <c r="B276" s="66"/>
      <c r="C276" s="66">
        <f ca="1">IF($I276=1,IF(MORangeName="","ошибка",IF(AND(LEFT(Форма!C276,1)=" ",COUNTIF(INDIRECT(MORangeName),Форма!C276)&gt;0),IF(COUNTIF(ESAndMO,J276)&gt;1,"Совпадающая комбинация ХС и МО",""),"ошибка")),"")</f>
      </c>
      <c r="D276" s="56"/>
      <c r="E276" s="45">
        <f>IF($I276=1,IF(AND(ISNUMBER(Форма!E276),Форма!E276&gt;0),"","ошибка"),"")</f>
      </c>
      <c r="F276" s="15">
        <f>IF($I276=1,IF(AND(ISNUMBER(Форма!F276),Форма!F276&gt;0),"","ошибка"),"")</f>
      </c>
      <c r="G276" s="15">
        <f>IF($I276=1,IF(OR(AND(Форма!G$76="",Форма!G276=""),AND(Форма!G$76&lt;&gt;"",ISNUMBER(Форма!F276),Форма!G276&gt;0)),"","ошибка"),"")</f>
      </c>
      <c r="I276" s="13">
        <f>IF(LEN(CONCATENATE(Форма!A276,Форма!C276,Форма!E276,Форма!F276,Форма!G276))&gt;0,1,0)</f>
        <v>0</v>
      </c>
      <c r="J276" s="13">
        <f>SUBSTITUTE(SUBSTITUTE(SUBSTITUTE(SUBSTITUTE(SUBSTITUTE(SUBSTITUTE(SUBSTITUTE(CONCATENATE(Форма!A276,Форма!C276)," ","_"),"*","_"),"?","_"),"&lt;","_"),"&gt;","_"),"=","_"),"!","_")</f>
      </c>
    </row>
  </sheetData>
  <sheetProtection password="E16C" sheet="1"/>
  <mergeCells count="437">
    <mergeCell ref="A1:I1"/>
    <mergeCell ref="A23:H23"/>
    <mergeCell ref="A25:H25"/>
    <mergeCell ref="A27:H27"/>
    <mergeCell ref="A21:B21"/>
    <mergeCell ref="C17:H17"/>
    <mergeCell ref="C3:D3"/>
    <mergeCell ref="A7:B7"/>
    <mergeCell ref="A9:B9"/>
    <mergeCell ref="A3:B3"/>
    <mergeCell ref="A37:B37"/>
    <mergeCell ref="A39:B39"/>
    <mergeCell ref="A41:B41"/>
    <mergeCell ref="C41:D41"/>
    <mergeCell ref="E75:E76"/>
    <mergeCell ref="A43:B43"/>
    <mergeCell ref="A45:B45"/>
    <mergeCell ref="A47:B47"/>
    <mergeCell ref="C47:H47"/>
    <mergeCell ref="C7:H7"/>
    <mergeCell ref="C9:H9"/>
    <mergeCell ref="A31:B31"/>
    <mergeCell ref="C21:H21"/>
    <mergeCell ref="C31:H31"/>
    <mergeCell ref="A11:B11"/>
    <mergeCell ref="A13:B13"/>
    <mergeCell ref="A15:B15"/>
    <mergeCell ref="A17:B17"/>
    <mergeCell ref="A19:B19"/>
    <mergeCell ref="C19:H19"/>
    <mergeCell ref="C43:H43"/>
    <mergeCell ref="C45:H45"/>
    <mergeCell ref="A77:B77"/>
    <mergeCell ref="C77:D77"/>
    <mergeCell ref="C75:D76"/>
    <mergeCell ref="A75:B76"/>
    <mergeCell ref="C33:H33"/>
    <mergeCell ref="A33:B33"/>
    <mergeCell ref="A35:B35"/>
    <mergeCell ref="A79:B79"/>
    <mergeCell ref="C79:D79"/>
    <mergeCell ref="A80:B80"/>
    <mergeCell ref="C80:D80"/>
    <mergeCell ref="A78:B78"/>
    <mergeCell ref="C78:D78"/>
    <mergeCell ref="A83:B83"/>
    <mergeCell ref="C83:D83"/>
    <mergeCell ref="A84:B84"/>
    <mergeCell ref="C84:D84"/>
    <mergeCell ref="A81:B81"/>
    <mergeCell ref="C81:D81"/>
    <mergeCell ref="A82:B82"/>
    <mergeCell ref="C82:D82"/>
    <mergeCell ref="A87:B87"/>
    <mergeCell ref="C87:D87"/>
    <mergeCell ref="A88:B88"/>
    <mergeCell ref="C88:D88"/>
    <mergeCell ref="A85:B85"/>
    <mergeCell ref="C85:D85"/>
    <mergeCell ref="A86:B86"/>
    <mergeCell ref="C86:D86"/>
    <mergeCell ref="A91:B91"/>
    <mergeCell ref="C91:D91"/>
    <mergeCell ref="A92:B92"/>
    <mergeCell ref="C92:D92"/>
    <mergeCell ref="A89:B89"/>
    <mergeCell ref="C89:D89"/>
    <mergeCell ref="A90:B90"/>
    <mergeCell ref="C90:D90"/>
    <mergeCell ref="A95:B95"/>
    <mergeCell ref="C95:D95"/>
    <mergeCell ref="A96:B96"/>
    <mergeCell ref="C96:D96"/>
    <mergeCell ref="A93:B93"/>
    <mergeCell ref="C93:D93"/>
    <mergeCell ref="A94:B94"/>
    <mergeCell ref="C94:D94"/>
    <mergeCell ref="A99:B99"/>
    <mergeCell ref="C99:D99"/>
    <mergeCell ref="A100:B100"/>
    <mergeCell ref="C100:D100"/>
    <mergeCell ref="A97:B97"/>
    <mergeCell ref="C97:D97"/>
    <mergeCell ref="A98:B98"/>
    <mergeCell ref="C98:D98"/>
    <mergeCell ref="A103:B103"/>
    <mergeCell ref="C103:D103"/>
    <mergeCell ref="A104:B104"/>
    <mergeCell ref="C104:D104"/>
    <mergeCell ref="A101:B101"/>
    <mergeCell ref="C101:D101"/>
    <mergeCell ref="A102:B102"/>
    <mergeCell ref="C102:D102"/>
    <mergeCell ref="A107:B107"/>
    <mergeCell ref="C107:D107"/>
    <mergeCell ref="A108:B108"/>
    <mergeCell ref="C108:D108"/>
    <mergeCell ref="A105:B105"/>
    <mergeCell ref="C105:D105"/>
    <mergeCell ref="A106:B106"/>
    <mergeCell ref="C106:D106"/>
    <mergeCell ref="A111:B111"/>
    <mergeCell ref="C111:D111"/>
    <mergeCell ref="A112:B112"/>
    <mergeCell ref="C112:D112"/>
    <mergeCell ref="A109:B109"/>
    <mergeCell ref="C109:D109"/>
    <mergeCell ref="A110:B110"/>
    <mergeCell ref="C110:D110"/>
    <mergeCell ref="A115:B115"/>
    <mergeCell ref="C115:D115"/>
    <mergeCell ref="A116:B116"/>
    <mergeCell ref="C116:D116"/>
    <mergeCell ref="A113:B113"/>
    <mergeCell ref="C113:D113"/>
    <mergeCell ref="A114:B114"/>
    <mergeCell ref="C114:D114"/>
    <mergeCell ref="A119:B119"/>
    <mergeCell ref="C119:D119"/>
    <mergeCell ref="A120:B120"/>
    <mergeCell ref="C120:D120"/>
    <mergeCell ref="A117:B117"/>
    <mergeCell ref="C117:D117"/>
    <mergeCell ref="A118:B118"/>
    <mergeCell ref="C118:D118"/>
    <mergeCell ref="A123:B123"/>
    <mergeCell ref="C123:D123"/>
    <mergeCell ref="A124:B124"/>
    <mergeCell ref="C124:D124"/>
    <mergeCell ref="A121:B121"/>
    <mergeCell ref="C121:D121"/>
    <mergeCell ref="A122:B122"/>
    <mergeCell ref="C122:D122"/>
    <mergeCell ref="A127:B127"/>
    <mergeCell ref="C127:D127"/>
    <mergeCell ref="A128:B128"/>
    <mergeCell ref="C128:D128"/>
    <mergeCell ref="A125:B125"/>
    <mergeCell ref="C125:D125"/>
    <mergeCell ref="A126:B126"/>
    <mergeCell ref="C126:D126"/>
    <mergeCell ref="A131:B131"/>
    <mergeCell ref="C131:D131"/>
    <mergeCell ref="A132:B132"/>
    <mergeCell ref="C132:D132"/>
    <mergeCell ref="A129:B129"/>
    <mergeCell ref="C129:D129"/>
    <mergeCell ref="A130:B130"/>
    <mergeCell ref="C130:D130"/>
    <mergeCell ref="A135:B135"/>
    <mergeCell ref="C135:D135"/>
    <mergeCell ref="A136:B136"/>
    <mergeCell ref="C136:D136"/>
    <mergeCell ref="A133:B133"/>
    <mergeCell ref="C133:D133"/>
    <mergeCell ref="A134:B134"/>
    <mergeCell ref="C134:D134"/>
    <mergeCell ref="A139:B139"/>
    <mergeCell ref="C139:D139"/>
    <mergeCell ref="A140:B140"/>
    <mergeCell ref="C140:D140"/>
    <mergeCell ref="A137:B137"/>
    <mergeCell ref="C137:D137"/>
    <mergeCell ref="A138:B138"/>
    <mergeCell ref="C138:D138"/>
    <mergeCell ref="A143:B143"/>
    <mergeCell ref="C143:D143"/>
    <mergeCell ref="A144:B144"/>
    <mergeCell ref="C144:D144"/>
    <mergeCell ref="A141:B141"/>
    <mergeCell ref="C141:D141"/>
    <mergeCell ref="A142:B142"/>
    <mergeCell ref="C142:D142"/>
    <mergeCell ref="A147:B147"/>
    <mergeCell ref="C147:D147"/>
    <mergeCell ref="A148:B148"/>
    <mergeCell ref="C148:D148"/>
    <mergeCell ref="A145:B145"/>
    <mergeCell ref="C145:D145"/>
    <mergeCell ref="A146:B146"/>
    <mergeCell ref="C146:D146"/>
    <mergeCell ref="A151:B151"/>
    <mergeCell ref="C151:D151"/>
    <mergeCell ref="A152:B152"/>
    <mergeCell ref="C152:D152"/>
    <mergeCell ref="A149:B149"/>
    <mergeCell ref="C149:D149"/>
    <mergeCell ref="A150:B150"/>
    <mergeCell ref="C150:D150"/>
    <mergeCell ref="A155:B155"/>
    <mergeCell ref="C155:D155"/>
    <mergeCell ref="A156:B156"/>
    <mergeCell ref="C156:D156"/>
    <mergeCell ref="A153:B153"/>
    <mergeCell ref="C153:D153"/>
    <mergeCell ref="A154:B154"/>
    <mergeCell ref="C154:D154"/>
    <mergeCell ref="A159:B159"/>
    <mergeCell ref="C159:D159"/>
    <mergeCell ref="A160:B160"/>
    <mergeCell ref="C160:D160"/>
    <mergeCell ref="A157:B157"/>
    <mergeCell ref="C157:D157"/>
    <mergeCell ref="A158:B158"/>
    <mergeCell ref="C158:D158"/>
    <mergeCell ref="A163:B163"/>
    <mergeCell ref="C163:D163"/>
    <mergeCell ref="A164:B164"/>
    <mergeCell ref="C164:D164"/>
    <mergeCell ref="A161:B161"/>
    <mergeCell ref="C161:D161"/>
    <mergeCell ref="A162:B162"/>
    <mergeCell ref="C162:D162"/>
    <mergeCell ref="A167:B167"/>
    <mergeCell ref="C167:D167"/>
    <mergeCell ref="A168:B168"/>
    <mergeCell ref="C168:D168"/>
    <mergeCell ref="A165:B165"/>
    <mergeCell ref="C165:D165"/>
    <mergeCell ref="A166:B166"/>
    <mergeCell ref="C166:D166"/>
    <mergeCell ref="A171:B171"/>
    <mergeCell ref="C171:D171"/>
    <mergeCell ref="A172:B172"/>
    <mergeCell ref="C172:D172"/>
    <mergeCell ref="A169:B169"/>
    <mergeCell ref="C169:D169"/>
    <mergeCell ref="A170:B170"/>
    <mergeCell ref="C170:D170"/>
    <mergeCell ref="A175:B175"/>
    <mergeCell ref="C175:D175"/>
    <mergeCell ref="A176:B176"/>
    <mergeCell ref="C176:D176"/>
    <mergeCell ref="A173:B173"/>
    <mergeCell ref="C173:D173"/>
    <mergeCell ref="A174:B174"/>
    <mergeCell ref="C174:D174"/>
    <mergeCell ref="A179:B179"/>
    <mergeCell ref="C179:D179"/>
    <mergeCell ref="A180:B180"/>
    <mergeCell ref="C180:D180"/>
    <mergeCell ref="A177:B177"/>
    <mergeCell ref="C177:D177"/>
    <mergeCell ref="A178:B178"/>
    <mergeCell ref="C178:D178"/>
    <mergeCell ref="A183:B183"/>
    <mergeCell ref="C183:D183"/>
    <mergeCell ref="A184:B184"/>
    <mergeCell ref="C184:D184"/>
    <mergeCell ref="A181:B181"/>
    <mergeCell ref="C181:D181"/>
    <mergeCell ref="A182:B182"/>
    <mergeCell ref="C182:D182"/>
    <mergeCell ref="A187:B187"/>
    <mergeCell ref="C187:D187"/>
    <mergeCell ref="A188:B188"/>
    <mergeCell ref="C188:D188"/>
    <mergeCell ref="A185:B185"/>
    <mergeCell ref="C185:D185"/>
    <mergeCell ref="A186:B186"/>
    <mergeCell ref="C186:D186"/>
    <mergeCell ref="A191:B191"/>
    <mergeCell ref="C191:D191"/>
    <mergeCell ref="A192:B192"/>
    <mergeCell ref="C192:D192"/>
    <mergeCell ref="A189:B189"/>
    <mergeCell ref="C189:D189"/>
    <mergeCell ref="A190:B190"/>
    <mergeCell ref="C190:D190"/>
    <mergeCell ref="A195:B195"/>
    <mergeCell ref="C195:D195"/>
    <mergeCell ref="A196:B196"/>
    <mergeCell ref="C196:D196"/>
    <mergeCell ref="A193:B193"/>
    <mergeCell ref="C193:D193"/>
    <mergeCell ref="A194:B194"/>
    <mergeCell ref="C194:D194"/>
    <mergeCell ref="A199:B199"/>
    <mergeCell ref="C199:D199"/>
    <mergeCell ref="A200:B200"/>
    <mergeCell ref="C200:D200"/>
    <mergeCell ref="A197:B197"/>
    <mergeCell ref="C197:D197"/>
    <mergeCell ref="A198:B198"/>
    <mergeCell ref="C198:D198"/>
    <mergeCell ref="A203:B203"/>
    <mergeCell ref="C203:D203"/>
    <mergeCell ref="A204:B204"/>
    <mergeCell ref="C204:D204"/>
    <mergeCell ref="A201:B201"/>
    <mergeCell ref="C201:D201"/>
    <mergeCell ref="A202:B202"/>
    <mergeCell ref="C202:D202"/>
    <mergeCell ref="A207:B207"/>
    <mergeCell ref="C207:D207"/>
    <mergeCell ref="A208:B208"/>
    <mergeCell ref="C208:D208"/>
    <mergeCell ref="A205:B205"/>
    <mergeCell ref="C205:D205"/>
    <mergeCell ref="A206:B206"/>
    <mergeCell ref="C206:D206"/>
    <mergeCell ref="A211:B211"/>
    <mergeCell ref="C211:D211"/>
    <mergeCell ref="A212:B212"/>
    <mergeCell ref="C212:D212"/>
    <mergeCell ref="A209:B209"/>
    <mergeCell ref="C209:D209"/>
    <mergeCell ref="A210:B210"/>
    <mergeCell ref="C210:D210"/>
    <mergeCell ref="A215:B215"/>
    <mergeCell ref="C215:D215"/>
    <mergeCell ref="A216:B216"/>
    <mergeCell ref="C216:D216"/>
    <mergeCell ref="A213:B213"/>
    <mergeCell ref="C213:D213"/>
    <mergeCell ref="A214:B214"/>
    <mergeCell ref="C214:D214"/>
    <mergeCell ref="A219:B219"/>
    <mergeCell ref="C219:D219"/>
    <mergeCell ref="A220:B220"/>
    <mergeCell ref="C220:D220"/>
    <mergeCell ref="A217:B217"/>
    <mergeCell ref="C217:D217"/>
    <mergeCell ref="A218:B218"/>
    <mergeCell ref="C218:D218"/>
    <mergeCell ref="A223:B223"/>
    <mergeCell ref="C223:D223"/>
    <mergeCell ref="A224:B224"/>
    <mergeCell ref="C224:D224"/>
    <mergeCell ref="A221:B221"/>
    <mergeCell ref="C221:D221"/>
    <mergeCell ref="A222:B222"/>
    <mergeCell ref="C222:D222"/>
    <mergeCell ref="A227:B227"/>
    <mergeCell ref="C227:D227"/>
    <mergeCell ref="A228:B228"/>
    <mergeCell ref="C228:D228"/>
    <mergeCell ref="A225:B225"/>
    <mergeCell ref="C225:D225"/>
    <mergeCell ref="A226:B226"/>
    <mergeCell ref="C226:D226"/>
    <mergeCell ref="A231:B231"/>
    <mergeCell ref="C231:D231"/>
    <mergeCell ref="A232:B232"/>
    <mergeCell ref="C232:D232"/>
    <mergeCell ref="A229:B229"/>
    <mergeCell ref="C229:D229"/>
    <mergeCell ref="A230:B230"/>
    <mergeCell ref="C230:D230"/>
    <mergeCell ref="A235:B235"/>
    <mergeCell ref="C235:D235"/>
    <mergeCell ref="A236:B236"/>
    <mergeCell ref="C236:D236"/>
    <mergeCell ref="A233:B233"/>
    <mergeCell ref="C233:D233"/>
    <mergeCell ref="A234:B234"/>
    <mergeCell ref="C234:D234"/>
    <mergeCell ref="A239:B239"/>
    <mergeCell ref="C239:D239"/>
    <mergeCell ref="A240:B240"/>
    <mergeCell ref="C240:D240"/>
    <mergeCell ref="A237:B237"/>
    <mergeCell ref="C237:D237"/>
    <mergeCell ref="A238:B238"/>
    <mergeCell ref="C238:D238"/>
    <mergeCell ref="A243:B243"/>
    <mergeCell ref="C243:D243"/>
    <mergeCell ref="A244:B244"/>
    <mergeCell ref="C244:D244"/>
    <mergeCell ref="A241:B241"/>
    <mergeCell ref="C241:D241"/>
    <mergeCell ref="A242:B242"/>
    <mergeCell ref="C242:D242"/>
    <mergeCell ref="A247:B247"/>
    <mergeCell ref="C247:D247"/>
    <mergeCell ref="A248:B248"/>
    <mergeCell ref="C248:D248"/>
    <mergeCell ref="A245:B245"/>
    <mergeCell ref="C245:D245"/>
    <mergeCell ref="A246:B246"/>
    <mergeCell ref="C246:D246"/>
    <mergeCell ref="A251:B251"/>
    <mergeCell ref="C251:D251"/>
    <mergeCell ref="A252:B252"/>
    <mergeCell ref="C252:D252"/>
    <mergeCell ref="A249:B249"/>
    <mergeCell ref="C249:D249"/>
    <mergeCell ref="A250:B250"/>
    <mergeCell ref="C250:D250"/>
    <mergeCell ref="A255:B255"/>
    <mergeCell ref="C255:D255"/>
    <mergeCell ref="A256:B256"/>
    <mergeCell ref="C256:D256"/>
    <mergeCell ref="A253:B253"/>
    <mergeCell ref="C253:D253"/>
    <mergeCell ref="A254:B254"/>
    <mergeCell ref="C254:D254"/>
    <mergeCell ref="A259:B259"/>
    <mergeCell ref="C259:D259"/>
    <mergeCell ref="A260:B260"/>
    <mergeCell ref="C260:D260"/>
    <mergeCell ref="A257:B257"/>
    <mergeCell ref="C257:D257"/>
    <mergeCell ref="A258:B258"/>
    <mergeCell ref="C258:D258"/>
    <mergeCell ref="A263:B263"/>
    <mergeCell ref="C263:D263"/>
    <mergeCell ref="A264:B264"/>
    <mergeCell ref="C264:D264"/>
    <mergeCell ref="A261:B261"/>
    <mergeCell ref="C261:D261"/>
    <mergeCell ref="A262:B262"/>
    <mergeCell ref="C262:D262"/>
    <mergeCell ref="A267:B267"/>
    <mergeCell ref="C267:D267"/>
    <mergeCell ref="A268:B268"/>
    <mergeCell ref="C268:D268"/>
    <mergeCell ref="A265:B265"/>
    <mergeCell ref="C265:D265"/>
    <mergeCell ref="A266:B266"/>
    <mergeCell ref="C266:D266"/>
    <mergeCell ref="A271:B271"/>
    <mergeCell ref="C271:D271"/>
    <mergeCell ref="A272:B272"/>
    <mergeCell ref="C272:D272"/>
    <mergeCell ref="A269:B269"/>
    <mergeCell ref="C269:D269"/>
    <mergeCell ref="A270:B270"/>
    <mergeCell ref="C270:D270"/>
    <mergeCell ref="A275:B275"/>
    <mergeCell ref="C275:D275"/>
    <mergeCell ref="A276:B276"/>
    <mergeCell ref="C276:D276"/>
    <mergeCell ref="A273:B273"/>
    <mergeCell ref="C273:D273"/>
    <mergeCell ref="A274:B274"/>
    <mergeCell ref="C274:D274"/>
  </mergeCells>
  <printOptions/>
  <pageMargins left="0.75" right="0.75" top="1" bottom="1" header="0.5" footer="0.5"/>
  <pageSetup horizontalDpi="600" verticalDpi="600" orientation="landscape" paperSize="9" r:id="rId1"/>
  <rowBreaks count="2" manualBreakCount="2">
    <brk id="48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91" width="25.75390625" style="0" customWidth="1"/>
  </cols>
  <sheetData>
    <row r="1" spans="2:91" ht="12.75">
      <c r="B1">
        <v>374</v>
      </c>
      <c r="C1">
        <v>399</v>
      </c>
      <c r="D1">
        <v>436</v>
      </c>
      <c r="E1">
        <v>533</v>
      </c>
      <c r="F1">
        <v>1244</v>
      </c>
      <c r="G1">
        <v>625</v>
      </c>
      <c r="H1">
        <v>794</v>
      </c>
      <c r="I1">
        <v>925</v>
      </c>
      <c r="J1">
        <v>1027</v>
      </c>
      <c r="K1">
        <v>1198</v>
      </c>
      <c r="L1">
        <v>1372</v>
      </c>
      <c r="M1">
        <v>1615</v>
      </c>
      <c r="N1">
        <v>1819</v>
      </c>
      <c r="O1">
        <v>1993</v>
      </c>
      <c r="P1">
        <v>2023</v>
      </c>
      <c r="Q1">
        <v>747</v>
      </c>
      <c r="R1">
        <v>2079</v>
      </c>
      <c r="S1">
        <v>2302</v>
      </c>
      <c r="U1">
        <v>324</v>
      </c>
      <c r="V1">
        <v>502</v>
      </c>
      <c r="W1">
        <v>1063</v>
      </c>
      <c r="X1">
        <v>722</v>
      </c>
      <c r="Y1">
        <v>1177</v>
      </c>
      <c r="Z1">
        <v>1447</v>
      </c>
      <c r="AA1">
        <v>353</v>
      </c>
      <c r="AB1">
        <v>1469</v>
      </c>
      <c r="AC1">
        <v>1732</v>
      </c>
      <c r="AD1">
        <v>2529</v>
      </c>
      <c r="AE1">
        <v>2550</v>
      </c>
      <c r="AG1">
        <v>358</v>
      </c>
      <c r="AH1">
        <v>460</v>
      </c>
      <c r="AI1">
        <v>76</v>
      </c>
      <c r="AJ1">
        <v>2324</v>
      </c>
      <c r="AK1">
        <v>2512</v>
      </c>
      <c r="AL1">
        <v>1761</v>
      </c>
      <c r="AN1">
        <v>2482</v>
      </c>
      <c r="AO1">
        <v>2631</v>
      </c>
      <c r="AP1">
        <v>2428</v>
      </c>
      <c r="AQ1">
        <v>700</v>
      </c>
      <c r="AR1">
        <v>2619</v>
      </c>
      <c r="AS1">
        <v>228</v>
      </c>
      <c r="AT1">
        <v>701</v>
      </c>
      <c r="AV1">
        <v>877</v>
      </c>
      <c r="AW1">
        <v>570</v>
      </c>
      <c r="AX1">
        <v>1568</v>
      </c>
      <c r="AY1">
        <v>1645</v>
      </c>
      <c r="AZ1">
        <v>1681</v>
      </c>
      <c r="BA1">
        <v>2336</v>
      </c>
      <c r="BB1">
        <v>2573</v>
      </c>
      <c r="BC1">
        <v>2593</v>
      </c>
      <c r="BD1">
        <v>2646</v>
      </c>
      <c r="BE1">
        <v>958</v>
      </c>
      <c r="BF1">
        <v>1851</v>
      </c>
      <c r="BG1">
        <v>2716</v>
      </c>
      <c r="BH1">
        <v>2179</v>
      </c>
      <c r="BI1">
        <v>2765</v>
      </c>
      <c r="BK1">
        <v>998</v>
      </c>
      <c r="BL1">
        <v>1918</v>
      </c>
      <c r="BM1">
        <v>2109</v>
      </c>
      <c r="BN1">
        <v>2138</v>
      </c>
      <c r="BO1">
        <v>2207</v>
      </c>
      <c r="BP1">
        <v>2163</v>
      </c>
      <c r="BR1">
        <v>1</v>
      </c>
      <c r="BS1">
        <v>2253</v>
      </c>
      <c r="BT1">
        <v>655</v>
      </c>
      <c r="BU1">
        <v>840</v>
      </c>
      <c r="BV1">
        <v>126</v>
      </c>
      <c r="BW1">
        <v>1494</v>
      </c>
      <c r="BX1">
        <v>1532</v>
      </c>
      <c r="BY1">
        <v>2498</v>
      </c>
      <c r="BZ1">
        <v>2402</v>
      </c>
      <c r="CA1">
        <v>2694</v>
      </c>
      <c r="CB1">
        <v>2749</v>
      </c>
      <c r="CC1">
        <v>2056</v>
      </c>
      <c r="CE1">
        <v>292</v>
      </c>
      <c r="CF1">
        <v>2833</v>
      </c>
      <c r="CG1">
        <v>823</v>
      </c>
      <c r="CH1">
        <v>2842</v>
      </c>
      <c r="CI1">
        <v>191</v>
      </c>
      <c r="CJ1">
        <v>2794</v>
      </c>
      <c r="CK1">
        <v>1896</v>
      </c>
      <c r="CL1">
        <v>266</v>
      </c>
      <c r="CM1">
        <v>2290</v>
      </c>
    </row>
    <row r="2" spans="1:91" ht="12.75">
      <c r="A2" t="s">
        <v>718</v>
      </c>
      <c r="B2" t="s">
        <v>719</v>
      </c>
      <c r="C2" t="s">
        <v>720</v>
      </c>
      <c r="D2" t="s">
        <v>721</v>
      </c>
      <c r="E2" t="s">
        <v>722</v>
      </c>
      <c r="F2" t="s">
        <v>723</v>
      </c>
      <c r="G2" t="s">
        <v>724</v>
      </c>
      <c r="H2" t="s">
        <v>725</v>
      </c>
      <c r="I2" t="s">
        <v>726</v>
      </c>
      <c r="J2" t="s">
        <v>727</v>
      </c>
      <c r="K2" t="s">
        <v>728</v>
      </c>
      <c r="L2" t="s">
        <v>729</v>
      </c>
      <c r="M2" t="s">
        <v>730</v>
      </c>
      <c r="N2" t="s">
        <v>731</v>
      </c>
      <c r="O2" t="s">
        <v>732</v>
      </c>
      <c r="P2" t="s">
        <v>733</v>
      </c>
      <c r="Q2" t="s">
        <v>734</v>
      </c>
      <c r="R2" t="s">
        <v>735</v>
      </c>
      <c r="S2" t="s">
        <v>736</v>
      </c>
      <c r="T2" t="s">
        <v>745</v>
      </c>
      <c r="U2" t="s">
        <v>686</v>
      </c>
      <c r="V2" t="s">
        <v>687</v>
      </c>
      <c r="W2" t="s">
        <v>746</v>
      </c>
      <c r="X2" t="s">
        <v>688</v>
      </c>
      <c r="Y2" t="s">
        <v>689</v>
      </c>
      <c r="Z2" t="s">
        <v>690</v>
      </c>
      <c r="AA2" t="s">
        <v>691</v>
      </c>
      <c r="AB2" t="s">
        <v>692</v>
      </c>
      <c r="AC2" t="s">
        <v>693</v>
      </c>
      <c r="AD2" t="s">
        <v>694</v>
      </c>
      <c r="AE2" t="s">
        <v>695</v>
      </c>
      <c r="AF2" t="s">
        <v>737</v>
      </c>
      <c r="AG2" t="s">
        <v>738</v>
      </c>
      <c r="AH2" t="s">
        <v>739</v>
      </c>
      <c r="AI2" t="s">
        <v>740</v>
      </c>
      <c r="AJ2" t="s">
        <v>741</v>
      </c>
      <c r="AK2" t="s">
        <v>742</v>
      </c>
      <c r="AL2" t="s">
        <v>743</v>
      </c>
      <c r="AM2" t="s">
        <v>747</v>
      </c>
      <c r="AN2" t="s">
        <v>748</v>
      </c>
      <c r="AO2" t="s">
        <v>749</v>
      </c>
      <c r="AP2" t="s">
        <v>696</v>
      </c>
      <c r="AQ2" t="s">
        <v>697</v>
      </c>
      <c r="AR2" t="s">
        <v>750</v>
      </c>
      <c r="AS2" t="s">
        <v>698</v>
      </c>
      <c r="AT2" t="s">
        <v>699</v>
      </c>
      <c r="AU2" t="s">
        <v>671</v>
      </c>
      <c r="AV2" t="s">
        <v>672</v>
      </c>
      <c r="AW2" t="s">
        <v>673</v>
      </c>
      <c r="AX2" t="s">
        <v>674</v>
      </c>
      <c r="AY2" t="s">
        <v>675</v>
      </c>
      <c r="AZ2" t="s">
        <v>676</v>
      </c>
      <c r="BA2" t="s">
        <v>677</v>
      </c>
      <c r="BB2" t="s">
        <v>678</v>
      </c>
      <c r="BC2" t="s">
        <v>679</v>
      </c>
      <c r="BD2" t="s">
        <v>680</v>
      </c>
      <c r="BE2" t="s">
        <v>681</v>
      </c>
      <c r="BF2" t="s">
        <v>682</v>
      </c>
      <c r="BG2" t="s">
        <v>683</v>
      </c>
      <c r="BH2" t="s">
        <v>684</v>
      </c>
      <c r="BI2" t="s">
        <v>685</v>
      </c>
      <c r="BJ2" t="s">
        <v>713</v>
      </c>
      <c r="BK2" t="s">
        <v>714</v>
      </c>
      <c r="BL2" t="s">
        <v>715</v>
      </c>
      <c r="BM2" t="s">
        <v>716</v>
      </c>
      <c r="BN2" t="s">
        <v>751</v>
      </c>
      <c r="BO2" t="s">
        <v>717</v>
      </c>
      <c r="BP2" t="s">
        <v>752</v>
      </c>
      <c r="BQ2" t="s">
        <v>700</v>
      </c>
      <c r="BR2" t="s">
        <v>701</v>
      </c>
      <c r="BS2" t="s">
        <v>702</v>
      </c>
      <c r="BT2" t="s">
        <v>703</v>
      </c>
      <c r="BU2" t="s">
        <v>704</v>
      </c>
      <c r="BV2" t="s">
        <v>705</v>
      </c>
      <c r="BW2" t="s">
        <v>706</v>
      </c>
      <c r="BX2" t="s">
        <v>707</v>
      </c>
      <c r="BY2" t="s">
        <v>708</v>
      </c>
      <c r="BZ2" t="s">
        <v>709</v>
      </c>
      <c r="CA2" t="s">
        <v>710</v>
      </c>
      <c r="CB2" t="s">
        <v>711</v>
      </c>
      <c r="CC2" t="s">
        <v>712</v>
      </c>
      <c r="CD2" t="s">
        <v>662</v>
      </c>
      <c r="CE2" t="s">
        <v>663</v>
      </c>
      <c r="CF2" t="s">
        <v>664</v>
      </c>
      <c r="CG2" t="s">
        <v>665</v>
      </c>
      <c r="CH2" t="s">
        <v>666</v>
      </c>
      <c r="CI2" t="s">
        <v>667</v>
      </c>
      <c r="CJ2" t="s">
        <v>744</v>
      </c>
      <c r="CK2" t="s">
        <v>668</v>
      </c>
      <c r="CL2" t="s">
        <v>669</v>
      </c>
      <c r="CM2" t="s">
        <v>670</v>
      </c>
    </row>
    <row r="3" spans="1:91" ht="12.75">
      <c r="A3" t="s">
        <v>860</v>
      </c>
      <c r="B3" t="s">
        <v>882</v>
      </c>
      <c r="C3" t="s">
        <v>884</v>
      </c>
      <c r="D3" t="s">
        <v>886</v>
      </c>
      <c r="E3" t="s">
        <v>888</v>
      </c>
      <c r="F3" t="s">
        <v>880</v>
      </c>
      <c r="G3" t="s">
        <v>890</v>
      </c>
      <c r="H3" t="s">
        <v>892</v>
      </c>
      <c r="I3" t="s">
        <v>894</v>
      </c>
      <c r="J3" t="s">
        <v>896</v>
      </c>
      <c r="K3" t="s">
        <v>862</v>
      </c>
      <c r="L3" t="s">
        <v>864</v>
      </c>
      <c r="M3" t="s">
        <v>866</v>
      </c>
      <c r="N3" t="s">
        <v>868</v>
      </c>
      <c r="O3" t="s">
        <v>870</v>
      </c>
      <c r="P3" t="s">
        <v>872</v>
      </c>
      <c r="Q3" t="s">
        <v>874</v>
      </c>
      <c r="R3" t="s">
        <v>876</v>
      </c>
      <c r="S3" t="s">
        <v>878</v>
      </c>
      <c r="T3" t="s">
        <v>856</v>
      </c>
      <c r="U3" t="s">
        <v>903</v>
      </c>
      <c r="V3" t="s">
        <v>907</v>
      </c>
      <c r="W3" t="s">
        <v>919</v>
      </c>
      <c r="X3" t="s">
        <v>909</v>
      </c>
      <c r="Y3" t="s">
        <v>911</v>
      </c>
      <c r="Z3" t="s">
        <v>913</v>
      </c>
      <c r="AA3" t="s">
        <v>905</v>
      </c>
      <c r="AB3" t="s">
        <v>915</v>
      </c>
      <c r="AC3" t="s">
        <v>917</v>
      </c>
      <c r="AD3" t="s">
        <v>899</v>
      </c>
      <c r="AE3" t="s">
        <v>901</v>
      </c>
      <c r="AF3" t="s">
        <v>861</v>
      </c>
      <c r="AG3" t="s">
        <v>932</v>
      </c>
      <c r="AH3" t="s">
        <v>926</v>
      </c>
      <c r="AI3" t="s">
        <v>928</v>
      </c>
      <c r="AJ3" t="s">
        <v>922</v>
      </c>
      <c r="AK3" t="s">
        <v>930</v>
      </c>
      <c r="AL3" t="s">
        <v>924</v>
      </c>
      <c r="AM3" t="s">
        <v>857</v>
      </c>
      <c r="AN3" t="s">
        <v>945</v>
      </c>
      <c r="AO3" t="s">
        <v>939</v>
      </c>
      <c r="AP3" t="s">
        <v>943</v>
      </c>
      <c r="AQ3" t="s">
        <v>947</v>
      </c>
      <c r="AR3" t="s">
        <v>935</v>
      </c>
      <c r="AS3" t="s">
        <v>941</v>
      </c>
      <c r="AT3" t="s">
        <v>937</v>
      </c>
      <c r="AU3" t="s">
        <v>855</v>
      </c>
      <c r="AV3" t="s">
        <v>964</v>
      </c>
      <c r="AW3" t="s">
        <v>966</v>
      </c>
      <c r="AX3" t="s">
        <v>968</v>
      </c>
      <c r="AY3" t="s">
        <v>970</v>
      </c>
      <c r="AZ3" t="s">
        <v>962</v>
      </c>
      <c r="BA3" t="s">
        <v>950</v>
      </c>
      <c r="BB3" t="s">
        <v>952</v>
      </c>
      <c r="BC3" t="s">
        <v>954</v>
      </c>
      <c r="BD3" t="s">
        <v>956</v>
      </c>
      <c r="BE3" t="s">
        <v>972</v>
      </c>
      <c r="BF3" t="s">
        <v>974</v>
      </c>
      <c r="BG3" t="s">
        <v>958</v>
      </c>
      <c r="BH3" t="s">
        <v>976</v>
      </c>
      <c r="BI3" t="s">
        <v>960</v>
      </c>
      <c r="BJ3" t="s">
        <v>859</v>
      </c>
      <c r="BK3" t="s">
        <v>978</v>
      </c>
      <c r="BL3" t="s">
        <v>979</v>
      </c>
      <c r="BM3" t="s">
        <v>980</v>
      </c>
      <c r="BN3" t="s">
        <v>981</v>
      </c>
      <c r="BO3" t="s">
        <v>983</v>
      </c>
      <c r="BP3" t="s">
        <v>982</v>
      </c>
      <c r="BQ3" t="s">
        <v>858</v>
      </c>
      <c r="BR3" t="s">
        <v>988</v>
      </c>
      <c r="BS3" t="s">
        <v>989</v>
      </c>
      <c r="BT3" t="s">
        <v>992</v>
      </c>
      <c r="BU3" t="s">
        <v>994</v>
      </c>
      <c r="BV3" t="s">
        <v>990</v>
      </c>
      <c r="BW3" t="s">
        <v>996</v>
      </c>
      <c r="BX3" t="s">
        <v>998</v>
      </c>
      <c r="BY3" t="s">
        <v>984</v>
      </c>
      <c r="BZ3" t="s">
        <v>985</v>
      </c>
      <c r="CA3" t="s">
        <v>986</v>
      </c>
      <c r="CB3" t="s">
        <v>987</v>
      </c>
      <c r="CC3" t="s">
        <v>1000</v>
      </c>
      <c r="CD3" t="s">
        <v>854</v>
      </c>
      <c r="CE3" t="s">
        <v>1011</v>
      </c>
      <c r="CF3" t="s">
        <v>1017</v>
      </c>
      <c r="CG3" t="s">
        <v>1005</v>
      </c>
      <c r="CH3" t="s">
        <v>1013</v>
      </c>
      <c r="CI3" t="s">
        <v>1007</v>
      </c>
      <c r="CJ3" t="s">
        <v>1003</v>
      </c>
      <c r="CK3" t="s">
        <v>1015</v>
      </c>
      <c r="CL3" t="s">
        <v>1009</v>
      </c>
      <c r="CM3" t="s">
        <v>1019</v>
      </c>
    </row>
    <row r="4" spans="1:91" ht="12.75">
      <c r="A4" t="s">
        <v>104</v>
      </c>
      <c r="B4" t="s">
        <v>108</v>
      </c>
      <c r="C4" t="s">
        <v>108</v>
      </c>
      <c r="D4" t="s">
        <v>108</v>
      </c>
      <c r="E4" t="s">
        <v>108</v>
      </c>
      <c r="F4" t="s">
        <v>521</v>
      </c>
      <c r="G4" t="s">
        <v>108</v>
      </c>
      <c r="H4" t="s">
        <v>108</v>
      </c>
      <c r="I4" t="s">
        <v>108</v>
      </c>
      <c r="J4" t="s">
        <v>108</v>
      </c>
      <c r="K4" t="s">
        <v>108</v>
      </c>
      <c r="L4" t="s">
        <v>108</v>
      </c>
      <c r="M4" t="s">
        <v>108</v>
      </c>
      <c r="N4" t="s">
        <v>108</v>
      </c>
      <c r="O4" t="s">
        <v>108</v>
      </c>
      <c r="P4" t="s">
        <v>108</v>
      </c>
      <c r="Q4" t="s">
        <v>108</v>
      </c>
      <c r="R4" t="s">
        <v>108</v>
      </c>
      <c r="S4" t="s">
        <v>108</v>
      </c>
      <c r="T4" t="s">
        <v>104</v>
      </c>
      <c r="U4" t="s">
        <v>108</v>
      </c>
      <c r="V4" t="s">
        <v>108</v>
      </c>
      <c r="W4" t="s">
        <v>246</v>
      </c>
      <c r="X4" t="s">
        <v>108</v>
      </c>
      <c r="Y4" t="s">
        <v>108</v>
      </c>
      <c r="Z4" t="s">
        <v>108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104</v>
      </c>
      <c r="AG4" t="s">
        <v>108</v>
      </c>
      <c r="AH4" t="s">
        <v>108</v>
      </c>
      <c r="AI4" t="s">
        <v>108</v>
      </c>
      <c r="AJ4" t="s">
        <v>108</v>
      </c>
      <c r="AK4" t="s">
        <v>108</v>
      </c>
      <c r="AL4" t="s">
        <v>108</v>
      </c>
      <c r="AM4" t="s">
        <v>104</v>
      </c>
      <c r="AN4" t="s">
        <v>108</v>
      </c>
      <c r="AO4" t="s">
        <v>108</v>
      </c>
      <c r="AP4" t="s">
        <v>108</v>
      </c>
      <c r="AQ4" t="s">
        <v>108</v>
      </c>
      <c r="AR4" t="s">
        <v>108</v>
      </c>
      <c r="AS4" t="s">
        <v>108</v>
      </c>
      <c r="AT4" t="s">
        <v>108</v>
      </c>
      <c r="AU4" t="s">
        <v>104</v>
      </c>
      <c r="AV4" t="s">
        <v>108</v>
      </c>
      <c r="AW4" t="s">
        <v>108</v>
      </c>
      <c r="AX4" t="s">
        <v>108</v>
      </c>
      <c r="AY4" t="s">
        <v>108</v>
      </c>
      <c r="AZ4" t="s">
        <v>108</v>
      </c>
      <c r="BA4" t="s">
        <v>108</v>
      </c>
      <c r="BB4" t="s">
        <v>108</v>
      </c>
      <c r="BC4" t="s">
        <v>108</v>
      </c>
      <c r="BD4" t="s">
        <v>108</v>
      </c>
      <c r="BE4" t="s">
        <v>108</v>
      </c>
      <c r="BF4" t="s">
        <v>108</v>
      </c>
      <c r="BG4" t="s">
        <v>108</v>
      </c>
      <c r="BH4" t="s">
        <v>108</v>
      </c>
      <c r="BI4" t="s">
        <v>108</v>
      </c>
      <c r="BJ4" t="s">
        <v>104</v>
      </c>
      <c r="BK4" t="s">
        <v>108</v>
      </c>
      <c r="BL4" t="s">
        <v>108</v>
      </c>
      <c r="BM4" t="s">
        <v>108</v>
      </c>
      <c r="BN4" t="s">
        <v>108</v>
      </c>
      <c r="BO4" t="s">
        <v>108</v>
      </c>
      <c r="BP4" t="s">
        <v>108</v>
      </c>
      <c r="BQ4" t="s">
        <v>104</v>
      </c>
      <c r="BR4" t="s">
        <v>108</v>
      </c>
      <c r="BS4" t="s">
        <v>108</v>
      </c>
      <c r="BT4" t="s">
        <v>108</v>
      </c>
      <c r="BU4" t="s">
        <v>108</v>
      </c>
      <c r="BV4" t="s">
        <v>108</v>
      </c>
      <c r="BW4" t="s">
        <v>108</v>
      </c>
      <c r="BX4" t="s">
        <v>108</v>
      </c>
      <c r="BY4" t="s">
        <v>108</v>
      </c>
      <c r="BZ4" t="s">
        <v>108</v>
      </c>
      <c r="CA4" t="s">
        <v>108</v>
      </c>
      <c r="CB4" t="s">
        <v>108</v>
      </c>
      <c r="CC4" t="s">
        <v>108</v>
      </c>
      <c r="CD4" t="s">
        <v>104</v>
      </c>
      <c r="CE4" t="s">
        <v>108</v>
      </c>
      <c r="CF4" t="s">
        <v>108</v>
      </c>
      <c r="CG4" t="s">
        <v>108</v>
      </c>
      <c r="CH4" t="s">
        <v>108</v>
      </c>
      <c r="CI4" t="s">
        <v>108</v>
      </c>
      <c r="CJ4" t="s">
        <v>108</v>
      </c>
      <c r="CK4" t="s">
        <v>108</v>
      </c>
      <c r="CL4" t="s">
        <v>108</v>
      </c>
      <c r="CM4" t="s">
        <v>108</v>
      </c>
    </row>
    <row r="5" spans="2:91" ht="12.75">
      <c r="B5" t="s">
        <v>1194</v>
      </c>
      <c r="C5" t="s">
        <v>1211</v>
      </c>
      <c r="D5" t="s">
        <v>1105</v>
      </c>
      <c r="E5" t="s">
        <v>1308</v>
      </c>
      <c r="G5" t="s">
        <v>1380</v>
      </c>
      <c r="H5" t="s">
        <v>1485</v>
      </c>
      <c r="I5" t="s">
        <v>530</v>
      </c>
      <c r="J5" t="s">
        <v>1517</v>
      </c>
      <c r="K5" t="s">
        <v>1656</v>
      </c>
      <c r="L5" t="s">
        <v>1674</v>
      </c>
      <c r="M5" t="s">
        <v>1820</v>
      </c>
      <c r="N5" t="s">
        <v>1963</v>
      </c>
      <c r="O5" t="s">
        <v>2024</v>
      </c>
      <c r="P5" t="s">
        <v>2044</v>
      </c>
      <c r="Q5" t="s">
        <v>1450</v>
      </c>
      <c r="R5" t="s">
        <v>2076</v>
      </c>
      <c r="S5" t="s">
        <v>2208</v>
      </c>
      <c r="U5" t="s">
        <v>1163</v>
      </c>
      <c r="V5" t="s">
        <v>1282</v>
      </c>
      <c r="X5" t="s">
        <v>1445</v>
      </c>
      <c r="Y5" t="s">
        <v>1639</v>
      </c>
      <c r="Z5" t="s">
        <v>1705</v>
      </c>
      <c r="AA5" t="s">
        <v>1182</v>
      </c>
      <c r="AB5" t="s">
        <v>1709</v>
      </c>
      <c r="AC5" t="s">
        <v>1903</v>
      </c>
      <c r="AD5" t="s">
        <v>2370</v>
      </c>
      <c r="AE5" t="s">
        <v>2386</v>
      </c>
      <c r="AG5" t="s">
        <v>1183</v>
      </c>
      <c r="AH5" t="s">
        <v>1252</v>
      </c>
      <c r="AI5" t="s">
        <v>991</v>
      </c>
      <c r="AJ5" t="s">
        <v>2222</v>
      </c>
      <c r="AK5" t="s">
        <v>2359</v>
      </c>
      <c r="AL5" t="s">
        <v>1927</v>
      </c>
      <c r="AN5" t="s">
        <v>2340</v>
      </c>
      <c r="AO5" t="s">
        <v>2437</v>
      </c>
      <c r="AP5" t="s">
        <v>2299</v>
      </c>
      <c r="AQ5" t="s">
        <v>823</v>
      </c>
      <c r="AR5" t="s">
        <v>2430</v>
      </c>
      <c r="AS5" t="s">
        <v>1105</v>
      </c>
      <c r="AT5" t="s">
        <v>1430</v>
      </c>
      <c r="AV5" t="s">
        <v>1534</v>
      </c>
      <c r="AW5" t="s">
        <v>1336</v>
      </c>
      <c r="AX5" t="s">
        <v>1791</v>
      </c>
      <c r="AY5" t="s">
        <v>1841</v>
      </c>
      <c r="AZ5" t="s">
        <v>1105</v>
      </c>
      <c r="BA5" t="s">
        <v>2228</v>
      </c>
      <c r="BB5" t="s">
        <v>1575</v>
      </c>
      <c r="BC5" t="s">
        <v>1336</v>
      </c>
      <c r="BD5" t="s">
        <v>2446</v>
      </c>
      <c r="BE5" t="s">
        <v>1252</v>
      </c>
      <c r="BF5" t="s">
        <v>1986</v>
      </c>
      <c r="BG5" t="s">
        <v>11</v>
      </c>
      <c r="BH5" t="s">
        <v>2128</v>
      </c>
      <c r="BI5" t="s">
        <v>41</v>
      </c>
      <c r="BK5" t="s">
        <v>1593</v>
      </c>
      <c r="BL5" t="s">
        <v>2019</v>
      </c>
      <c r="BM5" t="s">
        <v>2095</v>
      </c>
      <c r="BN5" t="s">
        <v>2115</v>
      </c>
      <c r="BO5" t="s">
        <v>2146</v>
      </c>
      <c r="BP5" t="s">
        <v>2121</v>
      </c>
      <c r="BR5" t="s">
        <v>863</v>
      </c>
      <c r="BS5" t="s">
        <v>2197</v>
      </c>
      <c r="BT5" t="s">
        <v>1424</v>
      </c>
      <c r="BU5" t="s">
        <v>1517</v>
      </c>
      <c r="BV5" t="s">
        <v>1041</v>
      </c>
      <c r="BW5" t="s">
        <v>1730</v>
      </c>
      <c r="BX5" t="s">
        <v>1759</v>
      </c>
      <c r="BY5" t="s">
        <v>2349</v>
      </c>
      <c r="BZ5" t="s">
        <v>2278</v>
      </c>
      <c r="CA5" t="s">
        <v>2487</v>
      </c>
      <c r="CB5" t="s">
        <v>865</v>
      </c>
      <c r="CC5" t="s">
        <v>1105</v>
      </c>
      <c r="CE5" t="s">
        <v>1146</v>
      </c>
      <c r="CF5" t="s">
        <v>93</v>
      </c>
      <c r="CG5" t="s">
        <v>1506</v>
      </c>
      <c r="CH5" t="s">
        <v>96</v>
      </c>
      <c r="CI5" t="s">
        <v>1085</v>
      </c>
      <c r="CJ5" t="s">
        <v>60</v>
      </c>
      <c r="CK5" t="s">
        <v>1911</v>
      </c>
      <c r="CL5" t="s">
        <v>1129</v>
      </c>
      <c r="CM5" t="s">
        <v>2200</v>
      </c>
    </row>
    <row r="6" spans="2:91" ht="12.75">
      <c r="B6" t="s">
        <v>1195</v>
      </c>
      <c r="C6" t="s">
        <v>1212</v>
      </c>
      <c r="D6" t="s">
        <v>1237</v>
      </c>
      <c r="E6" t="s">
        <v>1309</v>
      </c>
      <c r="G6" t="s">
        <v>1379</v>
      </c>
      <c r="H6" t="s">
        <v>1486</v>
      </c>
      <c r="I6" t="s">
        <v>531</v>
      </c>
      <c r="J6" t="s">
        <v>1615</v>
      </c>
      <c r="K6" t="s">
        <v>1657</v>
      </c>
      <c r="L6" t="s">
        <v>1350</v>
      </c>
      <c r="M6" t="s">
        <v>1821</v>
      </c>
      <c r="N6" t="s">
        <v>1964</v>
      </c>
      <c r="O6" t="s">
        <v>1134</v>
      </c>
      <c r="P6" t="s">
        <v>2045</v>
      </c>
      <c r="Q6" t="s">
        <v>1451</v>
      </c>
      <c r="R6" t="s">
        <v>1104</v>
      </c>
      <c r="S6" t="s">
        <v>2209</v>
      </c>
      <c r="U6" t="s">
        <v>1164</v>
      </c>
      <c r="V6" t="s">
        <v>1283</v>
      </c>
      <c r="X6" t="s">
        <v>1446</v>
      </c>
      <c r="Y6" t="s">
        <v>1640</v>
      </c>
      <c r="Z6" t="s">
        <v>1704</v>
      </c>
      <c r="AA6" t="s">
        <v>109</v>
      </c>
      <c r="AB6" t="s">
        <v>1710</v>
      </c>
      <c r="AC6" t="s">
        <v>1904</v>
      </c>
      <c r="AD6" t="s">
        <v>2371</v>
      </c>
      <c r="AE6" t="s">
        <v>2387</v>
      </c>
      <c r="AG6" t="s">
        <v>1184</v>
      </c>
      <c r="AH6" t="s">
        <v>1253</v>
      </c>
      <c r="AI6" t="s">
        <v>993</v>
      </c>
      <c r="AJ6" t="s">
        <v>2223</v>
      </c>
      <c r="AK6" t="s">
        <v>2360</v>
      </c>
      <c r="AL6" t="s">
        <v>1928</v>
      </c>
      <c r="AN6" t="s">
        <v>2341</v>
      </c>
      <c r="AO6" t="s">
        <v>2438</v>
      </c>
      <c r="AP6" t="s">
        <v>2300</v>
      </c>
      <c r="AQ6" t="s">
        <v>824</v>
      </c>
      <c r="AR6" t="s">
        <v>2431</v>
      </c>
      <c r="AS6" t="s">
        <v>1116</v>
      </c>
      <c r="AT6" t="s">
        <v>1431</v>
      </c>
      <c r="AV6" t="s">
        <v>1535</v>
      </c>
      <c r="AW6" t="s">
        <v>1337</v>
      </c>
      <c r="AX6" t="s">
        <v>1792</v>
      </c>
      <c r="AY6" t="s">
        <v>1842</v>
      </c>
      <c r="AZ6" t="s">
        <v>1865</v>
      </c>
      <c r="BA6" t="s">
        <v>2229</v>
      </c>
      <c r="BB6" t="s">
        <v>2400</v>
      </c>
      <c r="BC6" t="s">
        <v>2412</v>
      </c>
      <c r="BD6" t="s">
        <v>2447</v>
      </c>
      <c r="BE6" t="s">
        <v>1571</v>
      </c>
      <c r="BF6" t="s">
        <v>1987</v>
      </c>
      <c r="BG6" t="s">
        <v>12</v>
      </c>
      <c r="BH6" t="s">
        <v>2129</v>
      </c>
      <c r="BI6" t="s">
        <v>42</v>
      </c>
      <c r="BK6" t="s">
        <v>1284</v>
      </c>
      <c r="BL6" t="s">
        <v>2020</v>
      </c>
      <c r="BM6" t="s">
        <v>2096</v>
      </c>
      <c r="BN6" t="s">
        <v>1044</v>
      </c>
      <c r="BO6" t="s">
        <v>2147</v>
      </c>
      <c r="BP6" t="s">
        <v>2122</v>
      </c>
      <c r="BR6" t="s">
        <v>865</v>
      </c>
      <c r="BS6" t="s">
        <v>2169</v>
      </c>
      <c r="BT6" t="s">
        <v>1399</v>
      </c>
      <c r="BU6" t="s">
        <v>1448</v>
      </c>
      <c r="BV6" t="s">
        <v>1042</v>
      </c>
      <c r="BW6" t="s">
        <v>1731</v>
      </c>
      <c r="BX6" t="s">
        <v>1760</v>
      </c>
      <c r="BY6" t="s">
        <v>2350</v>
      </c>
      <c r="BZ6" t="s">
        <v>2279</v>
      </c>
      <c r="CA6" t="s">
        <v>2488</v>
      </c>
      <c r="CB6" t="s">
        <v>34</v>
      </c>
      <c r="CC6" t="s">
        <v>2062</v>
      </c>
      <c r="CE6" t="s">
        <v>1147</v>
      </c>
      <c r="CF6" t="s">
        <v>1266</v>
      </c>
      <c r="CG6" t="s">
        <v>1507</v>
      </c>
      <c r="CH6" t="s">
        <v>97</v>
      </c>
      <c r="CI6" t="s">
        <v>1086</v>
      </c>
      <c r="CJ6" t="s">
        <v>61</v>
      </c>
      <c r="CK6" t="s">
        <v>2018</v>
      </c>
      <c r="CL6" t="s">
        <v>1130</v>
      </c>
      <c r="CM6" t="s">
        <v>2201</v>
      </c>
    </row>
    <row r="7" spans="2:91" ht="12.75">
      <c r="B7" t="s">
        <v>1196</v>
      </c>
      <c r="C7" t="s">
        <v>1213</v>
      </c>
      <c r="D7" t="s">
        <v>1238</v>
      </c>
      <c r="E7" t="s">
        <v>1310</v>
      </c>
      <c r="G7" t="s">
        <v>1381</v>
      </c>
      <c r="H7" t="s">
        <v>1487</v>
      </c>
      <c r="I7" t="s">
        <v>532</v>
      </c>
      <c r="J7" t="s">
        <v>1616</v>
      </c>
      <c r="K7" t="s">
        <v>1658</v>
      </c>
      <c r="L7" t="s">
        <v>1675</v>
      </c>
      <c r="M7" t="s">
        <v>1822</v>
      </c>
      <c r="N7" t="s">
        <v>1965</v>
      </c>
      <c r="O7" t="s">
        <v>2025</v>
      </c>
      <c r="P7" t="s">
        <v>2046</v>
      </c>
      <c r="Q7" t="s">
        <v>1452</v>
      </c>
      <c r="R7" t="s">
        <v>2077</v>
      </c>
      <c r="S7" t="s">
        <v>2210</v>
      </c>
      <c r="U7" t="s">
        <v>1165</v>
      </c>
      <c r="V7" t="s">
        <v>1284</v>
      </c>
      <c r="X7" t="s">
        <v>1447</v>
      </c>
      <c r="Y7" t="s">
        <v>1641</v>
      </c>
      <c r="Z7" t="s">
        <v>1706</v>
      </c>
      <c r="AA7" t="s">
        <v>281</v>
      </c>
      <c r="AB7" t="s">
        <v>1711</v>
      </c>
      <c r="AC7" t="s">
        <v>1905</v>
      </c>
      <c r="AD7" t="s">
        <v>2373</v>
      </c>
      <c r="AE7" t="s">
        <v>2388</v>
      </c>
      <c r="AG7" t="s">
        <v>1185</v>
      </c>
      <c r="AH7" t="s">
        <v>1254</v>
      </c>
      <c r="AI7" t="s">
        <v>995</v>
      </c>
      <c r="AJ7" t="s">
        <v>1115</v>
      </c>
      <c r="AK7" t="s">
        <v>2363</v>
      </c>
      <c r="AL7" t="s">
        <v>1929</v>
      </c>
      <c r="AN7" t="s">
        <v>2342</v>
      </c>
      <c r="AO7" t="s">
        <v>2439</v>
      </c>
      <c r="AP7" t="s">
        <v>2301</v>
      </c>
      <c r="AQ7" t="s">
        <v>825</v>
      </c>
      <c r="AR7" t="s">
        <v>2432</v>
      </c>
      <c r="AS7" t="s">
        <v>1106</v>
      </c>
      <c r="AT7" t="s">
        <v>1432</v>
      </c>
      <c r="AV7" t="s">
        <v>1536</v>
      </c>
      <c r="AW7" t="s">
        <v>1338</v>
      </c>
      <c r="AX7" t="s">
        <v>1793</v>
      </c>
      <c r="AY7" t="s">
        <v>1843</v>
      </c>
      <c r="AZ7" t="s">
        <v>1044</v>
      </c>
      <c r="BA7" t="s">
        <v>2230</v>
      </c>
      <c r="BB7" t="s">
        <v>2401</v>
      </c>
      <c r="BC7" t="s">
        <v>2413</v>
      </c>
      <c r="BD7" t="s">
        <v>2448</v>
      </c>
      <c r="BE7" t="s">
        <v>1572</v>
      </c>
      <c r="BF7" t="s">
        <v>1988</v>
      </c>
      <c r="BG7" t="s">
        <v>13</v>
      </c>
      <c r="BH7" t="s">
        <v>2130</v>
      </c>
      <c r="BI7" t="s">
        <v>43</v>
      </c>
      <c r="BK7" t="s">
        <v>1594</v>
      </c>
      <c r="BL7" t="s">
        <v>2021</v>
      </c>
      <c r="BM7" t="s">
        <v>2097</v>
      </c>
      <c r="BN7" t="s">
        <v>2116</v>
      </c>
      <c r="BO7" t="s">
        <v>2148</v>
      </c>
      <c r="BP7" t="s">
        <v>2123</v>
      </c>
      <c r="BR7" t="s">
        <v>867</v>
      </c>
      <c r="BS7" t="s">
        <v>2170</v>
      </c>
      <c r="BT7" t="s">
        <v>1397</v>
      </c>
      <c r="BU7" t="s">
        <v>1518</v>
      </c>
      <c r="BV7" t="s">
        <v>1043</v>
      </c>
      <c r="BW7" t="s">
        <v>1732</v>
      </c>
      <c r="BX7" t="s">
        <v>1761</v>
      </c>
      <c r="BY7" t="s">
        <v>2351</v>
      </c>
      <c r="BZ7" t="s">
        <v>2280</v>
      </c>
      <c r="CA7" t="s">
        <v>2489</v>
      </c>
      <c r="CB7" t="s">
        <v>35</v>
      </c>
      <c r="CC7" t="s">
        <v>2063</v>
      </c>
      <c r="CE7" t="s">
        <v>871</v>
      </c>
      <c r="CF7" t="s">
        <v>94</v>
      </c>
      <c r="CG7" t="s">
        <v>1508</v>
      </c>
      <c r="CH7" t="s">
        <v>98</v>
      </c>
      <c r="CI7" t="s">
        <v>1087</v>
      </c>
      <c r="CJ7" t="s">
        <v>63</v>
      </c>
      <c r="CK7" t="s">
        <v>109</v>
      </c>
      <c r="CL7" t="s">
        <v>1131</v>
      </c>
      <c r="CM7" t="s">
        <v>2202</v>
      </c>
    </row>
    <row r="8" spans="2:91" ht="12.75">
      <c r="B8" t="s">
        <v>1198</v>
      </c>
      <c r="C8" t="s">
        <v>1214</v>
      </c>
      <c r="D8" t="s">
        <v>1239</v>
      </c>
      <c r="E8" t="s">
        <v>1311</v>
      </c>
      <c r="G8" t="s">
        <v>1382</v>
      </c>
      <c r="H8" t="s">
        <v>1050</v>
      </c>
      <c r="I8" t="s">
        <v>533</v>
      </c>
      <c r="J8" t="s">
        <v>1617</v>
      </c>
      <c r="K8" t="s">
        <v>1659</v>
      </c>
      <c r="L8" t="s">
        <v>879</v>
      </c>
      <c r="M8" t="s">
        <v>1675</v>
      </c>
      <c r="N8" t="s">
        <v>1966</v>
      </c>
      <c r="O8" t="s">
        <v>2026</v>
      </c>
      <c r="P8" t="s">
        <v>1763</v>
      </c>
      <c r="Q8" t="s">
        <v>1453</v>
      </c>
      <c r="R8" t="s">
        <v>2078</v>
      </c>
      <c r="S8" t="s">
        <v>2211</v>
      </c>
      <c r="U8" t="s">
        <v>1166</v>
      </c>
      <c r="V8" t="s">
        <v>1285</v>
      </c>
      <c r="X8" t="s">
        <v>109</v>
      </c>
      <c r="Y8" t="s">
        <v>1642</v>
      </c>
      <c r="Z8" t="s">
        <v>1707</v>
      </c>
      <c r="AB8" t="s">
        <v>1712</v>
      </c>
      <c r="AC8" t="s">
        <v>1906</v>
      </c>
      <c r="AD8" t="s">
        <v>2374</v>
      </c>
      <c r="AE8" t="s">
        <v>2389</v>
      </c>
      <c r="AG8" t="s">
        <v>1186</v>
      </c>
      <c r="AH8" t="s">
        <v>1255</v>
      </c>
      <c r="AI8" t="s">
        <v>997</v>
      </c>
      <c r="AJ8" t="s">
        <v>2224</v>
      </c>
      <c r="AK8" t="s">
        <v>2361</v>
      </c>
      <c r="AL8" t="s">
        <v>1930</v>
      </c>
      <c r="AN8" t="s">
        <v>2343</v>
      </c>
      <c r="AO8" t="s">
        <v>2440</v>
      </c>
      <c r="AP8" t="s">
        <v>2302</v>
      </c>
      <c r="AQ8" t="s">
        <v>1440</v>
      </c>
      <c r="AR8" t="s">
        <v>2433</v>
      </c>
      <c r="AS8" t="s">
        <v>1107</v>
      </c>
      <c r="AT8" t="s">
        <v>1433</v>
      </c>
      <c r="AV8" t="s">
        <v>1339</v>
      </c>
      <c r="AW8" t="s">
        <v>1339</v>
      </c>
      <c r="AX8" t="s">
        <v>1105</v>
      </c>
      <c r="AY8" t="s">
        <v>1844</v>
      </c>
      <c r="AZ8" t="s">
        <v>1866</v>
      </c>
      <c r="BA8" t="s">
        <v>2231</v>
      </c>
      <c r="BB8" t="s">
        <v>2402</v>
      </c>
      <c r="BC8" t="s">
        <v>2414</v>
      </c>
      <c r="BD8" t="s">
        <v>2449</v>
      </c>
      <c r="BE8" t="s">
        <v>1573</v>
      </c>
      <c r="BF8" t="s">
        <v>1989</v>
      </c>
      <c r="BG8" t="s">
        <v>14</v>
      </c>
      <c r="BH8" t="s">
        <v>2131</v>
      </c>
      <c r="BI8" t="s">
        <v>44</v>
      </c>
      <c r="BK8" t="s">
        <v>1595</v>
      </c>
      <c r="BL8" t="s">
        <v>2022</v>
      </c>
      <c r="BM8" t="s">
        <v>2098</v>
      </c>
      <c r="BN8" t="s">
        <v>2117</v>
      </c>
      <c r="BO8" t="s">
        <v>2149</v>
      </c>
      <c r="BP8" t="s">
        <v>2124</v>
      </c>
      <c r="BR8" t="s">
        <v>869</v>
      </c>
      <c r="BS8" t="s">
        <v>2171</v>
      </c>
      <c r="BT8" t="s">
        <v>1425</v>
      </c>
      <c r="BU8" t="s">
        <v>1519</v>
      </c>
      <c r="BV8" t="s">
        <v>1044</v>
      </c>
      <c r="BW8" t="s">
        <v>1733</v>
      </c>
      <c r="BX8" t="s">
        <v>1762</v>
      </c>
      <c r="BY8" t="s">
        <v>2352</v>
      </c>
      <c r="BZ8" t="s">
        <v>2281</v>
      </c>
      <c r="CA8" t="s">
        <v>2490</v>
      </c>
      <c r="CB8" t="s">
        <v>36</v>
      </c>
      <c r="CC8" t="s">
        <v>2064</v>
      </c>
      <c r="CE8" t="s">
        <v>1148</v>
      </c>
      <c r="CF8" t="s">
        <v>1091</v>
      </c>
      <c r="CG8" t="s">
        <v>1513</v>
      </c>
      <c r="CH8" t="s">
        <v>99</v>
      </c>
      <c r="CI8" t="s">
        <v>1088</v>
      </c>
      <c r="CJ8" t="s">
        <v>64</v>
      </c>
      <c r="CK8" t="s">
        <v>138</v>
      </c>
      <c r="CL8" t="s">
        <v>1132</v>
      </c>
      <c r="CM8" t="s">
        <v>2203</v>
      </c>
    </row>
    <row r="9" spans="2:91" ht="12.75">
      <c r="B9" t="s">
        <v>1199</v>
      </c>
      <c r="C9" t="s">
        <v>1215</v>
      </c>
      <c r="D9" t="s">
        <v>1240</v>
      </c>
      <c r="E9" t="s">
        <v>1312</v>
      </c>
      <c r="G9" t="s">
        <v>1151</v>
      </c>
      <c r="H9" t="s">
        <v>1488</v>
      </c>
      <c r="I9" t="s">
        <v>534</v>
      </c>
      <c r="J9" t="s">
        <v>1618</v>
      </c>
      <c r="K9" t="s">
        <v>1660</v>
      </c>
      <c r="L9" t="s">
        <v>1677</v>
      </c>
      <c r="M9" t="s">
        <v>1823</v>
      </c>
      <c r="N9" t="s">
        <v>1967</v>
      </c>
      <c r="O9" t="s">
        <v>2027</v>
      </c>
      <c r="P9" t="s">
        <v>2047</v>
      </c>
      <c r="Q9" t="s">
        <v>1454</v>
      </c>
      <c r="R9" t="s">
        <v>2079</v>
      </c>
      <c r="S9" t="s">
        <v>1255</v>
      </c>
      <c r="U9" t="s">
        <v>1167</v>
      </c>
      <c r="V9" t="s">
        <v>1286</v>
      </c>
      <c r="X9" t="s">
        <v>247</v>
      </c>
      <c r="Y9" t="s">
        <v>1643</v>
      </c>
      <c r="Z9" t="s">
        <v>1708</v>
      </c>
      <c r="AB9" t="s">
        <v>1713</v>
      </c>
      <c r="AC9" t="s">
        <v>1907</v>
      </c>
      <c r="AD9" t="s">
        <v>2375</v>
      </c>
      <c r="AE9" t="s">
        <v>2390</v>
      </c>
      <c r="AG9" t="s">
        <v>1187</v>
      </c>
      <c r="AH9" t="s">
        <v>1256</v>
      </c>
      <c r="AI9" t="s">
        <v>999</v>
      </c>
      <c r="AJ9" t="s">
        <v>2225</v>
      </c>
      <c r="AK9" t="s">
        <v>2362</v>
      </c>
      <c r="AL9" t="s">
        <v>1931</v>
      </c>
      <c r="AN9" t="s">
        <v>2344</v>
      </c>
      <c r="AO9" t="s">
        <v>2441</v>
      </c>
      <c r="AP9" t="s">
        <v>2303</v>
      </c>
      <c r="AQ9" t="s">
        <v>109</v>
      </c>
      <c r="AR9" t="s">
        <v>1088</v>
      </c>
      <c r="AS9" t="s">
        <v>1108</v>
      </c>
      <c r="AT9" t="s">
        <v>1434</v>
      </c>
      <c r="AV9" t="s">
        <v>1537</v>
      </c>
      <c r="AW9" t="s">
        <v>1340</v>
      </c>
      <c r="AX9" t="s">
        <v>1794</v>
      </c>
      <c r="AY9" t="s">
        <v>1845</v>
      </c>
      <c r="AZ9" t="s">
        <v>1867</v>
      </c>
      <c r="BA9" t="s">
        <v>2232</v>
      </c>
      <c r="BB9" t="s">
        <v>2403</v>
      </c>
      <c r="BC9" t="s">
        <v>2415</v>
      </c>
      <c r="BD9" t="s">
        <v>1252</v>
      </c>
      <c r="BE9" t="s">
        <v>1574</v>
      </c>
      <c r="BF9" t="s">
        <v>1990</v>
      </c>
      <c r="BG9" t="s">
        <v>15</v>
      </c>
      <c r="BH9" t="s">
        <v>2132</v>
      </c>
      <c r="BI9" t="s">
        <v>45</v>
      </c>
      <c r="BK9" t="s">
        <v>1596</v>
      </c>
      <c r="BL9" t="s">
        <v>2023</v>
      </c>
      <c r="BM9" t="s">
        <v>2099</v>
      </c>
      <c r="BN9" t="s">
        <v>2118</v>
      </c>
      <c r="BO9" t="s">
        <v>2150</v>
      </c>
      <c r="BP9" t="s">
        <v>2125</v>
      </c>
      <c r="BR9" t="s">
        <v>871</v>
      </c>
      <c r="BS9" t="s">
        <v>2172</v>
      </c>
      <c r="BT9" t="s">
        <v>1398</v>
      </c>
      <c r="BU9" t="s">
        <v>1520</v>
      </c>
      <c r="BV9" t="s">
        <v>1045</v>
      </c>
      <c r="BW9" t="s">
        <v>1734</v>
      </c>
      <c r="BX9" t="s">
        <v>1763</v>
      </c>
      <c r="BY9" t="s">
        <v>2353</v>
      </c>
      <c r="BZ9" t="s">
        <v>2282</v>
      </c>
      <c r="CA9" t="s">
        <v>2491</v>
      </c>
      <c r="CB9" t="s">
        <v>37</v>
      </c>
      <c r="CC9" t="s">
        <v>2065</v>
      </c>
      <c r="CE9" t="s">
        <v>1149</v>
      </c>
      <c r="CF9" t="s">
        <v>95</v>
      </c>
      <c r="CG9" t="s">
        <v>1509</v>
      </c>
      <c r="CH9" t="s">
        <v>100</v>
      </c>
      <c r="CI9" t="s">
        <v>1016</v>
      </c>
      <c r="CJ9" t="s">
        <v>65</v>
      </c>
      <c r="CK9" t="s">
        <v>139</v>
      </c>
      <c r="CL9" t="s">
        <v>1133</v>
      </c>
      <c r="CM9" t="s">
        <v>2204</v>
      </c>
    </row>
    <row r="10" spans="2:91" ht="12.75">
      <c r="B10" t="s">
        <v>1197</v>
      </c>
      <c r="C10" t="s">
        <v>1216</v>
      </c>
      <c r="D10" t="s">
        <v>1241</v>
      </c>
      <c r="E10" t="s">
        <v>1313</v>
      </c>
      <c r="G10" t="s">
        <v>1383</v>
      </c>
      <c r="H10" t="s">
        <v>1489</v>
      </c>
      <c r="I10" t="s">
        <v>535</v>
      </c>
      <c r="J10" t="s">
        <v>1619</v>
      </c>
      <c r="K10" t="s">
        <v>1661</v>
      </c>
      <c r="L10" t="s">
        <v>1678</v>
      </c>
      <c r="M10" t="s">
        <v>1824</v>
      </c>
      <c r="N10" t="s">
        <v>1968</v>
      </c>
      <c r="O10" t="s">
        <v>2028</v>
      </c>
      <c r="P10" t="s">
        <v>2048</v>
      </c>
      <c r="Q10" t="s">
        <v>1455</v>
      </c>
      <c r="R10" t="s">
        <v>1656</v>
      </c>
      <c r="S10" t="s">
        <v>2212</v>
      </c>
      <c r="U10" t="s">
        <v>1168</v>
      </c>
      <c r="V10" t="s">
        <v>1287</v>
      </c>
      <c r="X10" t="s">
        <v>248</v>
      </c>
      <c r="Y10" t="s">
        <v>1644</v>
      </c>
      <c r="Z10" t="s">
        <v>109</v>
      </c>
      <c r="AB10" t="s">
        <v>1714</v>
      </c>
      <c r="AC10" t="s">
        <v>1908</v>
      </c>
      <c r="AD10" t="s">
        <v>2376</v>
      </c>
      <c r="AE10" t="s">
        <v>1917</v>
      </c>
      <c r="AG10" t="s">
        <v>1188</v>
      </c>
      <c r="AH10" t="s">
        <v>1257</v>
      </c>
      <c r="AI10" t="s">
        <v>1001</v>
      </c>
      <c r="AJ10" t="s">
        <v>2226</v>
      </c>
      <c r="AK10" t="s">
        <v>1091</v>
      </c>
      <c r="AL10" t="s">
        <v>1932</v>
      </c>
      <c r="AN10" t="s">
        <v>1708</v>
      </c>
      <c r="AO10" t="s">
        <v>2325</v>
      </c>
      <c r="AP10" t="s">
        <v>2304</v>
      </c>
      <c r="AQ10" t="s">
        <v>826</v>
      </c>
      <c r="AR10" t="s">
        <v>2434</v>
      </c>
      <c r="AS10" t="s">
        <v>1109</v>
      </c>
      <c r="AT10" t="s">
        <v>1435</v>
      </c>
      <c r="AV10" t="s">
        <v>1538</v>
      </c>
      <c r="AW10" t="s">
        <v>1341</v>
      </c>
      <c r="AX10" t="s">
        <v>1795</v>
      </c>
      <c r="AY10" t="s">
        <v>1846</v>
      </c>
      <c r="AZ10" t="s">
        <v>1897</v>
      </c>
      <c r="BA10" t="s">
        <v>2233</v>
      </c>
      <c r="BB10" t="s">
        <v>2404</v>
      </c>
      <c r="BC10" t="s">
        <v>2080</v>
      </c>
      <c r="BD10" t="s">
        <v>2450</v>
      </c>
      <c r="BE10" t="s">
        <v>1342</v>
      </c>
      <c r="BF10" t="s">
        <v>1991</v>
      </c>
      <c r="BG10" t="s">
        <v>16</v>
      </c>
      <c r="BH10" t="s">
        <v>2133</v>
      </c>
      <c r="BI10" t="s">
        <v>46</v>
      </c>
      <c r="BK10" t="s">
        <v>1597</v>
      </c>
      <c r="BL10" t="s">
        <v>109</v>
      </c>
      <c r="BM10" t="s">
        <v>2100</v>
      </c>
      <c r="BN10" t="s">
        <v>1091</v>
      </c>
      <c r="BO10" t="s">
        <v>2151</v>
      </c>
      <c r="BP10" t="s">
        <v>2126</v>
      </c>
      <c r="BR10" t="s">
        <v>873</v>
      </c>
      <c r="BS10" t="s">
        <v>2173</v>
      </c>
      <c r="BT10" t="s">
        <v>1426</v>
      </c>
      <c r="BU10" t="s">
        <v>1521</v>
      </c>
      <c r="BV10" t="s">
        <v>1046</v>
      </c>
      <c r="BW10" t="s">
        <v>1735</v>
      </c>
      <c r="BX10" t="s">
        <v>1764</v>
      </c>
      <c r="BY10" t="s">
        <v>2354</v>
      </c>
      <c r="BZ10" t="s">
        <v>2283</v>
      </c>
      <c r="CA10" t="s">
        <v>2492</v>
      </c>
      <c r="CB10" t="s">
        <v>38</v>
      </c>
      <c r="CC10" t="s">
        <v>2066</v>
      </c>
      <c r="CE10" t="s">
        <v>1150</v>
      </c>
      <c r="CF10" t="s">
        <v>109</v>
      </c>
      <c r="CG10" t="s">
        <v>1514</v>
      </c>
      <c r="CH10" t="s">
        <v>101</v>
      </c>
      <c r="CI10" t="s">
        <v>1089</v>
      </c>
      <c r="CJ10" t="s">
        <v>66</v>
      </c>
      <c r="CK10" t="s">
        <v>140</v>
      </c>
      <c r="CL10" t="s">
        <v>1134</v>
      </c>
      <c r="CM10" t="s">
        <v>2205</v>
      </c>
    </row>
    <row r="11" spans="2:91" ht="12.75">
      <c r="B11" t="s">
        <v>1200</v>
      </c>
      <c r="C11" t="s">
        <v>1217</v>
      </c>
      <c r="D11" t="s">
        <v>1242</v>
      </c>
      <c r="E11" t="s">
        <v>1314</v>
      </c>
      <c r="G11" t="s">
        <v>1384</v>
      </c>
      <c r="H11" t="s">
        <v>1218</v>
      </c>
      <c r="I11" t="s">
        <v>536</v>
      </c>
      <c r="J11" t="s">
        <v>1620</v>
      </c>
      <c r="K11" t="s">
        <v>1662</v>
      </c>
      <c r="L11" t="s">
        <v>1318</v>
      </c>
      <c r="M11" t="s">
        <v>1763</v>
      </c>
      <c r="N11" t="s">
        <v>1969</v>
      </c>
      <c r="O11" t="s">
        <v>2029</v>
      </c>
      <c r="P11" t="s">
        <v>2049</v>
      </c>
      <c r="Q11" t="s">
        <v>1456</v>
      </c>
      <c r="R11" t="s">
        <v>2080</v>
      </c>
      <c r="S11" t="s">
        <v>2213</v>
      </c>
      <c r="U11" t="s">
        <v>1169</v>
      </c>
      <c r="V11" t="s">
        <v>1288</v>
      </c>
      <c r="X11" t="s">
        <v>249</v>
      </c>
      <c r="Y11" t="s">
        <v>1645</v>
      </c>
      <c r="Z11" t="s">
        <v>267</v>
      </c>
      <c r="AB11" t="s">
        <v>1715</v>
      </c>
      <c r="AC11" t="s">
        <v>1909</v>
      </c>
      <c r="AD11" t="s">
        <v>2377</v>
      </c>
      <c r="AE11" t="s">
        <v>2391</v>
      </c>
      <c r="AG11" t="s">
        <v>1189</v>
      </c>
      <c r="AH11" t="s">
        <v>1258</v>
      </c>
      <c r="AI11" t="s">
        <v>1002</v>
      </c>
      <c r="AJ11" t="s">
        <v>2227</v>
      </c>
      <c r="AK11" t="s">
        <v>2364</v>
      </c>
      <c r="AL11" t="s">
        <v>1933</v>
      </c>
      <c r="AN11" t="s">
        <v>2346</v>
      </c>
      <c r="AO11" t="s">
        <v>2442</v>
      </c>
      <c r="AP11" t="s">
        <v>2305</v>
      </c>
      <c r="AQ11" t="s">
        <v>827</v>
      </c>
      <c r="AR11" t="s">
        <v>2435</v>
      </c>
      <c r="AS11" t="s">
        <v>1110</v>
      </c>
      <c r="AT11" t="s">
        <v>1436</v>
      </c>
      <c r="AV11" t="s">
        <v>1539</v>
      </c>
      <c r="AW11" t="s">
        <v>1342</v>
      </c>
      <c r="AX11" t="s">
        <v>1796</v>
      </c>
      <c r="AY11" t="s">
        <v>1254</v>
      </c>
      <c r="AZ11" t="s">
        <v>1868</v>
      </c>
      <c r="BA11" t="s">
        <v>2234</v>
      </c>
      <c r="BB11" t="s">
        <v>2405</v>
      </c>
      <c r="BC11" t="s">
        <v>2416</v>
      </c>
      <c r="BD11" t="s">
        <v>2451</v>
      </c>
      <c r="BE11" t="s">
        <v>1575</v>
      </c>
      <c r="BF11" t="s">
        <v>1992</v>
      </c>
      <c r="BG11" t="s">
        <v>17</v>
      </c>
      <c r="BH11" t="s">
        <v>2134</v>
      </c>
      <c r="BI11" t="s">
        <v>47</v>
      </c>
      <c r="BK11" t="s">
        <v>1598</v>
      </c>
      <c r="BL11" t="s">
        <v>397</v>
      </c>
      <c r="BM11" t="s">
        <v>2101</v>
      </c>
      <c r="BN11" t="s">
        <v>942</v>
      </c>
      <c r="BO11" t="s">
        <v>2152</v>
      </c>
      <c r="BP11" t="s">
        <v>2127</v>
      </c>
      <c r="BR11" t="s">
        <v>875</v>
      </c>
      <c r="BS11" t="s">
        <v>2178</v>
      </c>
      <c r="BT11" t="s">
        <v>1400</v>
      </c>
      <c r="BU11" t="s">
        <v>1522</v>
      </c>
      <c r="BV11" t="s">
        <v>1047</v>
      </c>
      <c r="BW11" t="s">
        <v>1736</v>
      </c>
      <c r="BX11" t="s">
        <v>1765</v>
      </c>
      <c r="BY11" t="s">
        <v>2355</v>
      </c>
      <c r="BZ11" t="s">
        <v>2284</v>
      </c>
      <c r="CA11" t="s">
        <v>0</v>
      </c>
      <c r="CB11" t="s">
        <v>39</v>
      </c>
      <c r="CC11" t="s">
        <v>2067</v>
      </c>
      <c r="CE11" t="s">
        <v>1151</v>
      </c>
      <c r="CF11" t="s">
        <v>119</v>
      </c>
      <c r="CG11" t="s">
        <v>1515</v>
      </c>
      <c r="CH11" t="s">
        <v>102</v>
      </c>
      <c r="CI11" t="s">
        <v>914</v>
      </c>
      <c r="CJ11" t="s">
        <v>67</v>
      </c>
      <c r="CK11" t="s">
        <v>141</v>
      </c>
      <c r="CL11" t="s">
        <v>1136</v>
      </c>
      <c r="CM11" t="s">
        <v>2206</v>
      </c>
    </row>
    <row r="12" spans="2:91" ht="12.75">
      <c r="B12" t="s">
        <v>1201</v>
      </c>
      <c r="C12" t="s">
        <v>1218</v>
      </c>
      <c r="D12" t="s">
        <v>1243</v>
      </c>
      <c r="E12" t="s">
        <v>1315</v>
      </c>
      <c r="G12" t="s">
        <v>1135</v>
      </c>
      <c r="H12" t="s">
        <v>1490</v>
      </c>
      <c r="I12" t="s">
        <v>537</v>
      </c>
      <c r="J12" t="s">
        <v>1621</v>
      </c>
      <c r="K12" t="s">
        <v>1663</v>
      </c>
      <c r="L12" t="s">
        <v>1679</v>
      </c>
      <c r="M12" t="s">
        <v>1825</v>
      </c>
      <c r="N12" t="s">
        <v>914</v>
      </c>
      <c r="O12" t="s">
        <v>2030</v>
      </c>
      <c r="P12" t="s">
        <v>2050</v>
      </c>
      <c r="Q12" t="s">
        <v>1457</v>
      </c>
      <c r="R12" t="s">
        <v>2081</v>
      </c>
      <c r="S12" t="s">
        <v>2214</v>
      </c>
      <c r="U12" t="s">
        <v>1170</v>
      </c>
      <c r="V12" t="s">
        <v>1289</v>
      </c>
      <c r="X12" t="s">
        <v>250</v>
      </c>
      <c r="Y12" t="s">
        <v>1646</v>
      </c>
      <c r="Z12" t="s">
        <v>268</v>
      </c>
      <c r="AB12" t="s">
        <v>1716</v>
      </c>
      <c r="AC12" t="s">
        <v>1910</v>
      </c>
      <c r="AD12" t="s">
        <v>2378</v>
      </c>
      <c r="AE12" t="s">
        <v>2392</v>
      </c>
      <c r="AG12" t="s">
        <v>1190</v>
      </c>
      <c r="AH12" t="s">
        <v>1259</v>
      </c>
      <c r="AI12" t="s">
        <v>1004</v>
      </c>
      <c r="AJ12" t="s">
        <v>109</v>
      </c>
      <c r="AK12" t="s">
        <v>2365</v>
      </c>
      <c r="AL12" t="s">
        <v>1934</v>
      </c>
      <c r="AN12" t="s">
        <v>2347</v>
      </c>
      <c r="AO12" t="s">
        <v>2443</v>
      </c>
      <c r="AP12" t="s">
        <v>2306</v>
      </c>
      <c r="AQ12" t="s">
        <v>828</v>
      </c>
      <c r="AR12" t="s">
        <v>2436</v>
      </c>
      <c r="AS12" t="s">
        <v>1111</v>
      </c>
      <c r="AT12" t="s">
        <v>1437</v>
      </c>
      <c r="AV12" t="s">
        <v>1540</v>
      </c>
      <c r="AW12" t="s">
        <v>1343</v>
      </c>
      <c r="AX12" t="s">
        <v>1797</v>
      </c>
      <c r="AY12" t="s">
        <v>1847</v>
      </c>
      <c r="AZ12" t="s">
        <v>1869</v>
      </c>
      <c r="BA12" t="s">
        <v>2235</v>
      </c>
      <c r="BB12" t="s">
        <v>2406</v>
      </c>
      <c r="BC12" t="s">
        <v>2417</v>
      </c>
      <c r="BD12" t="s">
        <v>2452</v>
      </c>
      <c r="BE12" t="s">
        <v>1576</v>
      </c>
      <c r="BF12" t="s">
        <v>1993</v>
      </c>
      <c r="BG12" t="s">
        <v>883</v>
      </c>
      <c r="BH12" t="s">
        <v>2135</v>
      </c>
      <c r="BI12" t="s">
        <v>1135</v>
      </c>
      <c r="BK12" t="s">
        <v>1599</v>
      </c>
      <c r="BL12" t="s">
        <v>398</v>
      </c>
      <c r="BM12" t="s">
        <v>2102</v>
      </c>
      <c r="BN12" t="s">
        <v>2119</v>
      </c>
      <c r="BO12" t="s">
        <v>2153</v>
      </c>
      <c r="BP12" t="s">
        <v>109</v>
      </c>
      <c r="BR12" t="s">
        <v>877</v>
      </c>
      <c r="BS12" t="s">
        <v>2198</v>
      </c>
      <c r="BT12" t="s">
        <v>1401</v>
      </c>
      <c r="BU12" t="s">
        <v>1523</v>
      </c>
      <c r="BV12" t="s">
        <v>1048</v>
      </c>
      <c r="BW12" t="s">
        <v>1737</v>
      </c>
      <c r="BX12" t="s">
        <v>1766</v>
      </c>
      <c r="BY12" t="s">
        <v>2356</v>
      </c>
      <c r="BZ12" t="s">
        <v>2285</v>
      </c>
      <c r="CA12" t="s">
        <v>1</v>
      </c>
      <c r="CB12" t="s">
        <v>40</v>
      </c>
      <c r="CC12" t="s">
        <v>2068</v>
      </c>
      <c r="CE12" t="s">
        <v>1152</v>
      </c>
      <c r="CG12" t="s">
        <v>1510</v>
      </c>
      <c r="CH12" t="s">
        <v>103</v>
      </c>
      <c r="CI12" t="s">
        <v>1090</v>
      </c>
      <c r="CJ12" t="s">
        <v>68</v>
      </c>
      <c r="CK12" t="s">
        <v>142</v>
      </c>
      <c r="CL12" t="s">
        <v>1140</v>
      </c>
      <c r="CM12" t="s">
        <v>2207</v>
      </c>
    </row>
    <row r="13" spans="2:91" ht="12.75">
      <c r="B13" t="s">
        <v>1202</v>
      </c>
      <c r="C13" t="s">
        <v>1219</v>
      </c>
      <c r="D13" t="s">
        <v>1244</v>
      </c>
      <c r="E13" t="s">
        <v>1316</v>
      </c>
      <c r="G13" t="s">
        <v>1385</v>
      </c>
      <c r="H13" t="s">
        <v>1088</v>
      </c>
      <c r="I13" t="s">
        <v>538</v>
      </c>
      <c r="J13" t="s">
        <v>1622</v>
      </c>
      <c r="K13" t="s">
        <v>1664</v>
      </c>
      <c r="L13" t="s">
        <v>1680</v>
      </c>
      <c r="M13" t="s">
        <v>1828</v>
      </c>
      <c r="N13" t="s">
        <v>1970</v>
      </c>
      <c r="O13" t="s">
        <v>2031</v>
      </c>
      <c r="P13" t="s">
        <v>2051</v>
      </c>
      <c r="Q13" t="s">
        <v>1458</v>
      </c>
      <c r="R13" t="s">
        <v>2082</v>
      </c>
      <c r="S13" t="s">
        <v>2215</v>
      </c>
      <c r="U13" t="s">
        <v>1171</v>
      </c>
      <c r="V13" t="s">
        <v>1290</v>
      </c>
      <c r="X13" t="s">
        <v>251</v>
      </c>
      <c r="Y13" t="s">
        <v>1088</v>
      </c>
      <c r="Z13" t="s">
        <v>269</v>
      </c>
      <c r="AB13" t="s">
        <v>1717</v>
      </c>
      <c r="AC13" t="s">
        <v>1911</v>
      </c>
      <c r="AD13" t="s">
        <v>2379</v>
      </c>
      <c r="AE13" t="s">
        <v>2393</v>
      </c>
      <c r="AG13" t="s">
        <v>1191</v>
      </c>
      <c r="AH13" t="s">
        <v>1260</v>
      </c>
      <c r="AI13" t="s">
        <v>1006</v>
      </c>
      <c r="AJ13" t="s">
        <v>647</v>
      </c>
      <c r="AK13" t="s">
        <v>971</v>
      </c>
      <c r="AL13" t="s">
        <v>1256</v>
      </c>
      <c r="AN13" t="s">
        <v>2345</v>
      </c>
      <c r="AO13" t="s">
        <v>2444</v>
      </c>
      <c r="AP13" t="s">
        <v>2307</v>
      </c>
      <c r="AQ13" t="s">
        <v>829</v>
      </c>
      <c r="AR13" t="s">
        <v>109</v>
      </c>
      <c r="AS13" t="s">
        <v>1112</v>
      </c>
      <c r="AT13" t="s">
        <v>1438</v>
      </c>
      <c r="AV13" t="s">
        <v>1541</v>
      </c>
      <c r="AW13" t="s">
        <v>1344</v>
      </c>
      <c r="AX13" t="s">
        <v>1798</v>
      </c>
      <c r="AY13" t="s">
        <v>1848</v>
      </c>
      <c r="AZ13" t="s">
        <v>1871</v>
      </c>
      <c r="BA13" t="s">
        <v>2236</v>
      </c>
      <c r="BB13" t="s">
        <v>2407</v>
      </c>
      <c r="BC13" t="s">
        <v>2418</v>
      </c>
      <c r="BD13" t="s">
        <v>2453</v>
      </c>
      <c r="BE13" t="s">
        <v>1577</v>
      </c>
      <c r="BF13" t="s">
        <v>1350</v>
      </c>
      <c r="BG13" t="s">
        <v>18</v>
      </c>
      <c r="BH13" t="s">
        <v>1138</v>
      </c>
      <c r="BI13" t="s">
        <v>1016</v>
      </c>
      <c r="BK13" t="s">
        <v>1600</v>
      </c>
      <c r="BL13" t="s">
        <v>399</v>
      </c>
      <c r="BM13" t="s">
        <v>2103</v>
      </c>
      <c r="BN13" t="s">
        <v>2120</v>
      </c>
      <c r="BO13" t="s">
        <v>2154</v>
      </c>
      <c r="BP13" t="s">
        <v>497</v>
      </c>
      <c r="BR13" t="s">
        <v>879</v>
      </c>
      <c r="BS13" t="s">
        <v>2174</v>
      </c>
      <c r="BT13" t="s">
        <v>1402</v>
      </c>
      <c r="BU13" t="s">
        <v>1524</v>
      </c>
      <c r="BV13" t="s">
        <v>1049</v>
      </c>
      <c r="BW13" t="s">
        <v>1738</v>
      </c>
      <c r="BX13" t="s">
        <v>1767</v>
      </c>
      <c r="BY13" t="s">
        <v>2357</v>
      </c>
      <c r="BZ13" t="s">
        <v>2286</v>
      </c>
      <c r="CA13" t="s">
        <v>2</v>
      </c>
      <c r="CB13" t="s">
        <v>109</v>
      </c>
      <c r="CC13" t="s">
        <v>2069</v>
      </c>
      <c r="CE13" t="s">
        <v>1153</v>
      </c>
      <c r="CG13" t="s">
        <v>1516</v>
      </c>
      <c r="CH13" t="s">
        <v>109</v>
      </c>
      <c r="CI13" t="s">
        <v>1091</v>
      </c>
      <c r="CJ13" t="s">
        <v>69</v>
      </c>
      <c r="CK13" t="s">
        <v>143</v>
      </c>
      <c r="CL13" t="s">
        <v>1135</v>
      </c>
      <c r="CM13" t="s">
        <v>109</v>
      </c>
    </row>
    <row r="14" spans="2:91" ht="12.75">
      <c r="B14" t="s">
        <v>1203</v>
      </c>
      <c r="C14" t="s">
        <v>1220</v>
      </c>
      <c r="D14" t="s">
        <v>1245</v>
      </c>
      <c r="E14" t="s">
        <v>893</v>
      </c>
      <c r="G14" t="s">
        <v>1386</v>
      </c>
      <c r="H14" t="s">
        <v>1491</v>
      </c>
      <c r="I14" t="s">
        <v>539</v>
      </c>
      <c r="J14" t="s">
        <v>1623</v>
      </c>
      <c r="K14" t="s">
        <v>1665</v>
      </c>
      <c r="L14" t="s">
        <v>898</v>
      </c>
      <c r="M14" t="s">
        <v>1826</v>
      </c>
      <c r="N14" t="s">
        <v>1971</v>
      </c>
      <c r="O14" t="s">
        <v>2032</v>
      </c>
      <c r="P14" t="s">
        <v>2052</v>
      </c>
      <c r="Q14" t="s">
        <v>1010</v>
      </c>
      <c r="R14" t="s">
        <v>893</v>
      </c>
      <c r="S14" t="s">
        <v>923</v>
      </c>
      <c r="U14" t="s">
        <v>1172</v>
      </c>
      <c r="V14" t="s">
        <v>1291</v>
      </c>
      <c r="X14" t="s">
        <v>252</v>
      </c>
      <c r="Y14" t="s">
        <v>1647</v>
      </c>
      <c r="Z14" t="s">
        <v>270</v>
      </c>
      <c r="AB14" t="s">
        <v>1718</v>
      </c>
      <c r="AC14" t="s">
        <v>1912</v>
      </c>
      <c r="AD14" t="s">
        <v>2380</v>
      </c>
      <c r="AE14" t="s">
        <v>2394</v>
      </c>
      <c r="AG14" t="s">
        <v>1192</v>
      </c>
      <c r="AH14" t="s">
        <v>1261</v>
      </c>
      <c r="AI14" t="s">
        <v>1008</v>
      </c>
      <c r="AJ14" t="s">
        <v>648</v>
      </c>
      <c r="AK14" t="s">
        <v>2366</v>
      </c>
      <c r="AL14" t="s">
        <v>1935</v>
      </c>
      <c r="AN14" t="s">
        <v>2348</v>
      </c>
      <c r="AO14" t="s">
        <v>2445</v>
      </c>
      <c r="AP14" t="s">
        <v>2308</v>
      </c>
      <c r="AR14" t="s">
        <v>307</v>
      </c>
      <c r="AS14" t="s">
        <v>1113</v>
      </c>
      <c r="AT14" t="s">
        <v>1440</v>
      </c>
      <c r="AV14" t="s">
        <v>1542</v>
      </c>
      <c r="AW14" t="s">
        <v>1345</v>
      </c>
      <c r="AX14" t="s">
        <v>1802</v>
      </c>
      <c r="AY14" t="s">
        <v>893</v>
      </c>
      <c r="AZ14" t="s">
        <v>1870</v>
      </c>
      <c r="BA14" t="s">
        <v>2237</v>
      </c>
      <c r="BB14" t="s">
        <v>2408</v>
      </c>
      <c r="BC14" t="s">
        <v>2419</v>
      </c>
      <c r="BD14" t="s">
        <v>2454</v>
      </c>
      <c r="BE14" t="s">
        <v>1578</v>
      </c>
      <c r="BF14" t="s">
        <v>1994</v>
      </c>
      <c r="BG14" t="s">
        <v>19</v>
      </c>
      <c r="BH14" t="s">
        <v>2136</v>
      </c>
      <c r="BI14" t="s">
        <v>48</v>
      </c>
      <c r="BK14" t="s">
        <v>1601</v>
      </c>
      <c r="BL14" t="s">
        <v>400</v>
      </c>
      <c r="BM14" t="s">
        <v>2104</v>
      </c>
      <c r="BN14" t="s">
        <v>109</v>
      </c>
      <c r="BO14" t="s">
        <v>2155</v>
      </c>
      <c r="BP14" t="s">
        <v>498</v>
      </c>
      <c r="BR14" t="s">
        <v>881</v>
      </c>
      <c r="BS14" t="s">
        <v>2175</v>
      </c>
      <c r="BT14" t="s">
        <v>1403</v>
      </c>
      <c r="BU14" t="s">
        <v>1525</v>
      </c>
      <c r="BV14" t="s">
        <v>1050</v>
      </c>
      <c r="BW14" t="s">
        <v>1739</v>
      </c>
      <c r="BX14" t="s">
        <v>1768</v>
      </c>
      <c r="BY14" t="s">
        <v>2358</v>
      </c>
      <c r="BZ14" t="s">
        <v>2287</v>
      </c>
      <c r="CA14" t="s">
        <v>3</v>
      </c>
      <c r="CB14" t="s">
        <v>386</v>
      </c>
      <c r="CC14" t="s">
        <v>2070</v>
      </c>
      <c r="CE14" t="s">
        <v>1154</v>
      </c>
      <c r="CG14" t="s">
        <v>1511</v>
      </c>
      <c r="CH14" t="s">
        <v>123</v>
      </c>
      <c r="CI14" t="s">
        <v>1092</v>
      </c>
      <c r="CJ14" t="s">
        <v>70</v>
      </c>
      <c r="CK14" t="s">
        <v>144</v>
      </c>
      <c r="CL14" t="s">
        <v>1137</v>
      </c>
      <c r="CM14" t="s">
        <v>161</v>
      </c>
    </row>
    <row r="15" spans="2:90" ht="12.75">
      <c r="B15" t="s">
        <v>1115</v>
      </c>
      <c r="C15" t="s">
        <v>1221</v>
      </c>
      <c r="D15" t="s">
        <v>1246</v>
      </c>
      <c r="E15" t="s">
        <v>1317</v>
      </c>
      <c r="G15" t="s">
        <v>1387</v>
      </c>
      <c r="H15" t="s">
        <v>1492</v>
      </c>
      <c r="I15" t="s">
        <v>540</v>
      </c>
      <c r="J15" t="s">
        <v>1117</v>
      </c>
      <c r="K15" t="s">
        <v>1666</v>
      </c>
      <c r="L15" t="s">
        <v>1266</v>
      </c>
      <c r="M15" t="s">
        <v>1827</v>
      </c>
      <c r="N15" t="s">
        <v>1972</v>
      </c>
      <c r="O15" t="s">
        <v>1665</v>
      </c>
      <c r="P15" t="s">
        <v>2053</v>
      </c>
      <c r="Q15" t="s">
        <v>1459</v>
      </c>
      <c r="R15" t="s">
        <v>2083</v>
      </c>
      <c r="S15" t="s">
        <v>2216</v>
      </c>
      <c r="U15" t="s">
        <v>1173</v>
      </c>
      <c r="V15" t="s">
        <v>1292</v>
      </c>
      <c r="X15" t="s">
        <v>253</v>
      </c>
      <c r="Y15" t="s">
        <v>1648</v>
      </c>
      <c r="Z15" t="s">
        <v>271</v>
      </c>
      <c r="AB15" t="s">
        <v>1719</v>
      </c>
      <c r="AC15" t="s">
        <v>1913</v>
      </c>
      <c r="AD15" t="s">
        <v>2381</v>
      </c>
      <c r="AE15" t="s">
        <v>2395</v>
      </c>
      <c r="AG15" t="s">
        <v>1193</v>
      </c>
      <c r="AH15" t="s">
        <v>1262</v>
      </c>
      <c r="AI15" t="s">
        <v>1010</v>
      </c>
      <c r="AK15" t="s">
        <v>2367</v>
      </c>
      <c r="AL15" t="s">
        <v>1936</v>
      </c>
      <c r="AN15" t="s">
        <v>109</v>
      </c>
      <c r="AO15" t="s">
        <v>109</v>
      </c>
      <c r="AP15" t="s">
        <v>2309</v>
      </c>
      <c r="AS15" t="s">
        <v>1088</v>
      </c>
      <c r="AT15" t="s">
        <v>1441</v>
      </c>
      <c r="AV15" t="s">
        <v>1543</v>
      </c>
      <c r="AW15" t="s">
        <v>1346</v>
      </c>
      <c r="AX15" t="s">
        <v>1111</v>
      </c>
      <c r="AY15" t="s">
        <v>1849</v>
      </c>
      <c r="AZ15" t="s">
        <v>1872</v>
      </c>
      <c r="BA15" t="s">
        <v>2238</v>
      </c>
      <c r="BB15" t="s">
        <v>2409</v>
      </c>
      <c r="BC15" t="s">
        <v>2420</v>
      </c>
      <c r="BD15" t="s">
        <v>2455</v>
      </c>
      <c r="BE15" t="s">
        <v>1579</v>
      </c>
      <c r="BF15" t="s">
        <v>1995</v>
      </c>
      <c r="BG15" t="s">
        <v>20</v>
      </c>
      <c r="BH15" t="s">
        <v>2137</v>
      </c>
      <c r="BI15" t="s">
        <v>49</v>
      </c>
      <c r="BK15" t="s">
        <v>1602</v>
      </c>
      <c r="BL15" t="s">
        <v>401</v>
      </c>
      <c r="BM15" t="s">
        <v>2105</v>
      </c>
      <c r="BN15" t="s">
        <v>469</v>
      </c>
      <c r="BO15" t="s">
        <v>2156</v>
      </c>
      <c r="BP15" t="s">
        <v>499</v>
      </c>
      <c r="BR15" t="s">
        <v>883</v>
      </c>
      <c r="BS15" t="s">
        <v>2176</v>
      </c>
      <c r="BT15" t="s">
        <v>1404</v>
      </c>
      <c r="BU15" t="s">
        <v>1526</v>
      </c>
      <c r="BV15" t="s">
        <v>1051</v>
      </c>
      <c r="BW15" t="s">
        <v>1740</v>
      </c>
      <c r="BX15" t="s">
        <v>1769</v>
      </c>
      <c r="BY15" t="s">
        <v>109</v>
      </c>
      <c r="BZ15" t="s">
        <v>2288</v>
      </c>
      <c r="CA15" t="s">
        <v>4</v>
      </c>
      <c r="CB15" t="s">
        <v>387</v>
      </c>
      <c r="CC15" t="s">
        <v>2071</v>
      </c>
      <c r="CE15" t="s">
        <v>914</v>
      </c>
      <c r="CG15" t="s">
        <v>1512</v>
      </c>
      <c r="CI15" t="s">
        <v>1070</v>
      </c>
      <c r="CJ15" t="s">
        <v>71</v>
      </c>
      <c r="CK15" t="s">
        <v>145</v>
      </c>
      <c r="CL15" t="s">
        <v>1138</v>
      </c>
    </row>
    <row r="16" spans="2:90" ht="12.75">
      <c r="B16" t="s">
        <v>1204</v>
      </c>
      <c r="C16" t="s">
        <v>1222</v>
      </c>
      <c r="D16" t="s">
        <v>1247</v>
      </c>
      <c r="E16" t="s">
        <v>1318</v>
      </c>
      <c r="G16" t="s">
        <v>1388</v>
      </c>
      <c r="H16" t="s">
        <v>1493</v>
      </c>
      <c r="I16" t="s">
        <v>1626</v>
      </c>
      <c r="J16" t="s">
        <v>1624</v>
      </c>
      <c r="K16" t="s">
        <v>1667</v>
      </c>
      <c r="L16" t="s">
        <v>1681</v>
      </c>
      <c r="M16" t="s">
        <v>1829</v>
      </c>
      <c r="N16" t="s">
        <v>1973</v>
      </c>
      <c r="O16" t="s">
        <v>2033</v>
      </c>
      <c r="P16" t="s">
        <v>923</v>
      </c>
      <c r="Q16" t="s">
        <v>1460</v>
      </c>
      <c r="R16" t="s">
        <v>2084</v>
      </c>
      <c r="S16" t="s">
        <v>2217</v>
      </c>
      <c r="U16" t="s">
        <v>1174</v>
      </c>
      <c r="V16" t="s">
        <v>1293</v>
      </c>
      <c r="X16" t="s">
        <v>254</v>
      </c>
      <c r="Y16" t="s">
        <v>1649</v>
      </c>
      <c r="Z16" t="s">
        <v>272</v>
      </c>
      <c r="AB16" t="s">
        <v>1720</v>
      </c>
      <c r="AC16" t="s">
        <v>1914</v>
      </c>
      <c r="AD16" t="s">
        <v>2382</v>
      </c>
      <c r="AE16" t="s">
        <v>2396</v>
      </c>
      <c r="AG16" t="s">
        <v>109</v>
      </c>
      <c r="AH16" t="s">
        <v>1263</v>
      </c>
      <c r="AI16" t="s">
        <v>1012</v>
      </c>
      <c r="AK16" t="s">
        <v>2368</v>
      </c>
      <c r="AL16" t="s">
        <v>1937</v>
      </c>
      <c r="AN16" t="s">
        <v>292</v>
      </c>
      <c r="AO16" t="s">
        <v>295</v>
      </c>
      <c r="AP16" t="s">
        <v>2310</v>
      </c>
      <c r="AS16" t="s">
        <v>1114</v>
      </c>
      <c r="AT16" t="s">
        <v>1442</v>
      </c>
      <c r="AV16" t="s">
        <v>1544</v>
      </c>
      <c r="AW16" t="s">
        <v>1347</v>
      </c>
      <c r="AX16" t="s">
        <v>1799</v>
      </c>
      <c r="AY16" t="s">
        <v>1850</v>
      </c>
      <c r="AZ16" t="s">
        <v>1383</v>
      </c>
      <c r="BA16" t="s">
        <v>2239</v>
      </c>
      <c r="BB16" t="s">
        <v>2410</v>
      </c>
      <c r="BC16" t="s">
        <v>2421</v>
      </c>
      <c r="BD16" t="s">
        <v>2456</v>
      </c>
      <c r="BE16" t="s">
        <v>1580</v>
      </c>
      <c r="BF16" t="s">
        <v>1996</v>
      </c>
      <c r="BG16" t="s">
        <v>21</v>
      </c>
      <c r="BH16" t="s">
        <v>920</v>
      </c>
      <c r="BI16" t="s">
        <v>50</v>
      </c>
      <c r="BK16" t="s">
        <v>1603</v>
      </c>
      <c r="BL16" t="s">
        <v>402</v>
      </c>
      <c r="BM16" t="s">
        <v>2106</v>
      </c>
      <c r="BN16" t="s">
        <v>470</v>
      </c>
      <c r="BO16" t="s">
        <v>2157</v>
      </c>
      <c r="BP16" t="s">
        <v>500</v>
      </c>
      <c r="BR16" t="s">
        <v>885</v>
      </c>
      <c r="BS16" t="s">
        <v>2177</v>
      </c>
      <c r="BT16" t="s">
        <v>1405</v>
      </c>
      <c r="BU16" t="s">
        <v>1527</v>
      </c>
      <c r="BV16" t="s">
        <v>1052</v>
      </c>
      <c r="BW16" t="s">
        <v>1741</v>
      </c>
      <c r="BX16" t="s">
        <v>1770</v>
      </c>
      <c r="BY16" t="s">
        <v>381</v>
      </c>
      <c r="BZ16" t="s">
        <v>2289</v>
      </c>
      <c r="CA16" t="s">
        <v>5</v>
      </c>
      <c r="CB16" t="s">
        <v>388</v>
      </c>
      <c r="CC16" t="s">
        <v>923</v>
      </c>
      <c r="CE16" t="s">
        <v>1091</v>
      </c>
      <c r="CG16" t="s">
        <v>109</v>
      </c>
      <c r="CI16" t="s">
        <v>1093</v>
      </c>
      <c r="CJ16" t="s">
        <v>72</v>
      </c>
      <c r="CK16" t="s">
        <v>146</v>
      </c>
      <c r="CL16" t="s">
        <v>1139</v>
      </c>
    </row>
    <row r="17" spans="2:90" ht="12.75">
      <c r="B17" t="s">
        <v>1205</v>
      </c>
      <c r="C17" t="s">
        <v>1223</v>
      </c>
      <c r="D17" t="s">
        <v>1248</v>
      </c>
      <c r="E17" t="s">
        <v>1319</v>
      </c>
      <c r="G17" t="s">
        <v>1191</v>
      </c>
      <c r="H17" t="s">
        <v>1494</v>
      </c>
      <c r="I17" t="s">
        <v>541</v>
      </c>
      <c r="J17" t="s">
        <v>1625</v>
      </c>
      <c r="K17" t="s">
        <v>1668</v>
      </c>
      <c r="L17" t="s">
        <v>1682</v>
      </c>
      <c r="M17" t="s">
        <v>1830</v>
      </c>
      <c r="N17" t="s">
        <v>1974</v>
      </c>
      <c r="O17" t="s">
        <v>2034</v>
      </c>
      <c r="P17" t="s">
        <v>1123</v>
      </c>
      <c r="Q17" t="s">
        <v>1461</v>
      </c>
      <c r="R17" t="s">
        <v>2085</v>
      </c>
      <c r="S17" t="s">
        <v>2218</v>
      </c>
      <c r="U17" t="s">
        <v>1175</v>
      </c>
      <c r="V17" t="s">
        <v>1294</v>
      </c>
      <c r="X17" t="s">
        <v>255</v>
      </c>
      <c r="Y17" t="s">
        <v>1650</v>
      </c>
      <c r="Z17" t="s">
        <v>273</v>
      </c>
      <c r="AB17" t="s">
        <v>1721</v>
      </c>
      <c r="AC17" t="s">
        <v>1915</v>
      </c>
      <c r="AD17" t="s">
        <v>2383</v>
      </c>
      <c r="AE17" t="s">
        <v>2397</v>
      </c>
      <c r="AG17" t="s">
        <v>629</v>
      </c>
      <c r="AH17" t="s">
        <v>1264</v>
      </c>
      <c r="AI17" t="s">
        <v>1014</v>
      </c>
      <c r="AK17" t="s">
        <v>2369</v>
      </c>
      <c r="AL17" t="s">
        <v>1938</v>
      </c>
      <c r="AN17" t="s">
        <v>293</v>
      </c>
      <c r="AO17" t="s">
        <v>296</v>
      </c>
      <c r="AP17" t="s">
        <v>2311</v>
      </c>
      <c r="AS17" t="s">
        <v>1115</v>
      </c>
      <c r="AT17" t="s">
        <v>1444</v>
      </c>
      <c r="AV17" t="s">
        <v>1545</v>
      </c>
      <c r="AW17" t="s">
        <v>1348</v>
      </c>
      <c r="AX17" t="s">
        <v>1800</v>
      </c>
      <c r="AY17" t="s">
        <v>1851</v>
      </c>
      <c r="AZ17" t="s">
        <v>1873</v>
      </c>
      <c r="BA17" t="s">
        <v>2240</v>
      </c>
      <c r="BB17" t="s">
        <v>942</v>
      </c>
      <c r="BC17" t="s">
        <v>2422</v>
      </c>
      <c r="BD17" t="s">
        <v>2457</v>
      </c>
      <c r="BE17" t="s">
        <v>1581</v>
      </c>
      <c r="BF17" t="s">
        <v>1997</v>
      </c>
      <c r="BG17" t="s">
        <v>22</v>
      </c>
      <c r="BH17" t="s">
        <v>2138</v>
      </c>
      <c r="BI17" t="s">
        <v>51</v>
      </c>
      <c r="BK17" t="s">
        <v>1604</v>
      </c>
      <c r="BL17" t="s">
        <v>403</v>
      </c>
      <c r="BM17" t="s">
        <v>2107</v>
      </c>
      <c r="BN17" t="s">
        <v>471</v>
      </c>
      <c r="BO17" t="s">
        <v>2158</v>
      </c>
      <c r="BP17" t="s">
        <v>501</v>
      </c>
      <c r="BR17" t="s">
        <v>887</v>
      </c>
      <c r="BS17" t="s">
        <v>2179</v>
      </c>
      <c r="BT17" t="s">
        <v>1406</v>
      </c>
      <c r="BU17" t="s">
        <v>1528</v>
      </c>
      <c r="BV17" t="s">
        <v>1053</v>
      </c>
      <c r="BW17" t="s">
        <v>1742</v>
      </c>
      <c r="BX17" t="s">
        <v>1771</v>
      </c>
      <c r="BZ17" t="s">
        <v>2290</v>
      </c>
      <c r="CA17" t="s">
        <v>6</v>
      </c>
      <c r="CB17" t="s">
        <v>389</v>
      </c>
      <c r="CC17" t="s">
        <v>2072</v>
      </c>
      <c r="CE17" t="s">
        <v>1155</v>
      </c>
      <c r="CG17" t="s">
        <v>120</v>
      </c>
      <c r="CI17" t="s">
        <v>1094</v>
      </c>
      <c r="CJ17" t="s">
        <v>73</v>
      </c>
      <c r="CK17" t="s">
        <v>147</v>
      </c>
      <c r="CL17" t="s">
        <v>1141</v>
      </c>
    </row>
    <row r="18" spans="2:90" ht="12.75">
      <c r="B18" t="s">
        <v>1206</v>
      </c>
      <c r="C18" t="s">
        <v>1224</v>
      </c>
      <c r="D18" t="s">
        <v>1249</v>
      </c>
      <c r="E18" t="s">
        <v>1320</v>
      </c>
      <c r="G18" t="s">
        <v>1389</v>
      </c>
      <c r="H18" t="s">
        <v>1495</v>
      </c>
      <c r="I18" t="s">
        <v>1091</v>
      </c>
      <c r="J18" t="s">
        <v>1626</v>
      </c>
      <c r="K18" t="s">
        <v>1669</v>
      </c>
      <c r="L18" t="s">
        <v>1683</v>
      </c>
      <c r="M18" t="s">
        <v>1831</v>
      </c>
      <c r="N18" t="s">
        <v>1975</v>
      </c>
      <c r="O18" t="s">
        <v>1367</v>
      </c>
      <c r="P18" t="s">
        <v>2054</v>
      </c>
      <c r="Q18" t="s">
        <v>1462</v>
      </c>
      <c r="R18" t="s">
        <v>1266</v>
      </c>
      <c r="S18" t="s">
        <v>1072</v>
      </c>
      <c r="U18" t="s">
        <v>1176</v>
      </c>
      <c r="V18" t="s">
        <v>1295</v>
      </c>
      <c r="X18" t="s">
        <v>256</v>
      </c>
      <c r="Y18" t="s">
        <v>1651</v>
      </c>
      <c r="Z18" t="s">
        <v>274</v>
      </c>
      <c r="AB18" t="s">
        <v>1722</v>
      </c>
      <c r="AC18" t="s">
        <v>1916</v>
      </c>
      <c r="AD18" t="s">
        <v>2384</v>
      </c>
      <c r="AE18" t="s">
        <v>2398</v>
      </c>
      <c r="AG18" t="s">
        <v>630</v>
      </c>
      <c r="AH18" t="s">
        <v>1265</v>
      </c>
      <c r="AI18" t="s">
        <v>1016</v>
      </c>
      <c r="AK18" t="s">
        <v>109</v>
      </c>
      <c r="AL18" t="s">
        <v>1939</v>
      </c>
      <c r="AN18" t="s">
        <v>294</v>
      </c>
      <c r="AP18" t="s">
        <v>2312</v>
      </c>
      <c r="AS18" t="s">
        <v>1117</v>
      </c>
      <c r="AT18" t="s">
        <v>1439</v>
      </c>
      <c r="AV18" t="s">
        <v>1546</v>
      </c>
      <c r="AW18" t="s">
        <v>1184</v>
      </c>
      <c r="AX18" t="s">
        <v>1801</v>
      </c>
      <c r="AY18" t="s">
        <v>1852</v>
      </c>
      <c r="AZ18" t="s">
        <v>1874</v>
      </c>
      <c r="BA18" t="s">
        <v>2241</v>
      </c>
      <c r="BB18" t="s">
        <v>2411</v>
      </c>
      <c r="BC18" t="s">
        <v>2423</v>
      </c>
      <c r="BD18" t="s">
        <v>2458</v>
      </c>
      <c r="BE18" t="s">
        <v>1582</v>
      </c>
      <c r="BF18" t="s">
        <v>1998</v>
      </c>
      <c r="BG18" t="s">
        <v>23</v>
      </c>
      <c r="BH18" t="s">
        <v>2139</v>
      </c>
      <c r="BI18" t="s">
        <v>52</v>
      </c>
      <c r="BK18" t="s">
        <v>1605</v>
      </c>
      <c r="BL18" t="s">
        <v>404</v>
      </c>
      <c r="BM18" t="s">
        <v>2108</v>
      </c>
      <c r="BN18" t="s">
        <v>472</v>
      </c>
      <c r="BO18" t="s">
        <v>1016</v>
      </c>
      <c r="BP18" t="s">
        <v>502</v>
      </c>
      <c r="BR18" t="s">
        <v>889</v>
      </c>
      <c r="BS18" t="s">
        <v>2180</v>
      </c>
      <c r="BT18" t="s">
        <v>1407</v>
      </c>
      <c r="BU18" t="s">
        <v>1529</v>
      </c>
      <c r="BV18" t="s">
        <v>1054</v>
      </c>
      <c r="BW18" t="s">
        <v>1492</v>
      </c>
      <c r="BX18" t="s">
        <v>1772</v>
      </c>
      <c r="BZ18" t="s">
        <v>2291</v>
      </c>
      <c r="CA18" t="s">
        <v>7</v>
      </c>
      <c r="CB18" t="s">
        <v>390</v>
      </c>
      <c r="CC18" t="s">
        <v>2073</v>
      </c>
      <c r="CE18" t="s">
        <v>1156</v>
      </c>
      <c r="CG18" t="s">
        <v>121</v>
      </c>
      <c r="CI18" t="s">
        <v>1095</v>
      </c>
      <c r="CJ18" t="s">
        <v>1171</v>
      </c>
      <c r="CK18" t="s">
        <v>148</v>
      </c>
      <c r="CL18" t="s">
        <v>1142</v>
      </c>
    </row>
    <row r="19" spans="2:90" ht="12.75">
      <c r="B19" t="s">
        <v>1207</v>
      </c>
      <c r="C19" t="s">
        <v>898</v>
      </c>
      <c r="D19" t="s">
        <v>1250</v>
      </c>
      <c r="E19" t="s">
        <v>1321</v>
      </c>
      <c r="G19" t="s">
        <v>1390</v>
      </c>
      <c r="H19" t="s">
        <v>1496</v>
      </c>
      <c r="I19" t="s">
        <v>1915</v>
      </c>
      <c r="J19" t="s">
        <v>1627</v>
      </c>
      <c r="K19" t="s">
        <v>1670</v>
      </c>
      <c r="L19" t="s">
        <v>1684</v>
      </c>
      <c r="M19" t="s">
        <v>1832</v>
      </c>
      <c r="N19" t="s">
        <v>1976</v>
      </c>
      <c r="O19" t="s">
        <v>2035</v>
      </c>
      <c r="P19" t="s">
        <v>2055</v>
      </c>
      <c r="Q19" t="s">
        <v>1463</v>
      </c>
      <c r="R19" t="s">
        <v>2086</v>
      </c>
      <c r="S19" t="s">
        <v>2219</v>
      </c>
      <c r="U19" t="s">
        <v>1177</v>
      </c>
      <c r="V19" t="s">
        <v>1296</v>
      </c>
      <c r="X19" t="s">
        <v>257</v>
      </c>
      <c r="Y19" t="s">
        <v>1652</v>
      </c>
      <c r="Z19" t="s">
        <v>275</v>
      </c>
      <c r="AB19" t="s">
        <v>1723</v>
      </c>
      <c r="AC19" t="s">
        <v>1917</v>
      </c>
      <c r="AD19" t="s">
        <v>2372</v>
      </c>
      <c r="AE19" t="s">
        <v>2399</v>
      </c>
      <c r="AH19" t="s">
        <v>1272</v>
      </c>
      <c r="AI19" t="s">
        <v>1018</v>
      </c>
      <c r="AK19" t="s">
        <v>649</v>
      </c>
      <c r="AL19" t="s">
        <v>893</v>
      </c>
      <c r="AP19" t="s">
        <v>2313</v>
      </c>
      <c r="AS19" t="s">
        <v>1118</v>
      </c>
      <c r="AT19" t="s">
        <v>1443</v>
      </c>
      <c r="AV19" t="s">
        <v>1547</v>
      </c>
      <c r="AW19" t="s">
        <v>1349</v>
      </c>
      <c r="AX19" t="s">
        <v>1115</v>
      </c>
      <c r="AY19" t="s">
        <v>1853</v>
      </c>
      <c r="AZ19" t="s">
        <v>1875</v>
      </c>
      <c r="BA19" t="s">
        <v>871</v>
      </c>
      <c r="BB19" t="s">
        <v>109</v>
      </c>
      <c r="BC19" t="s">
        <v>204</v>
      </c>
      <c r="BD19" t="s">
        <v>2459</v>
      </c>
      <c r="BE19" t="s">
        <v>1016</v>
      </c>
      <c r="BF19" t="s">
        <v>1010</v>
      </c>
      <c r="BG19" t="s">
        <v>898</v>
      </c>
      <c r="BH19" t="s">
        <v>2140</v>
      </c>
      <c r="BI19" t="s">
        <v>53</v>
      </c>
      <c r="BK19" t="s">
        <v>1606</v>
      </c>
      <c r="BL19" t="s">
        <v>405</v>
      </c>
      <c r="BM19" t="s">
        <v>2109</v>
      </c>
      <c r="BN19" t="s">
        <v>473</v>
      </c>
      <c r="BO19" t="s">
        <v>2159</v>
      </c>
      <c r="BR19" t="s">
        <v>918</v>
      </c>
      <c r="BS19" t="s">
        <v>2199</v>
      </c>
      <c r="BT19" t="s">
        <v>1408</v>
      </c>
      <c r="BU19" t="s">
        <v>1530</v>
      </c>
      <c r="BV19" t="s">
        <v>1055</v>
      </c>
      <c r="BW19" t="s">
        <v>1743</v>
      </c>
      <c r="BX19" t="s">
        <v>1773</v>
      </c>
      <c r="BZ19" t="s">
        <v>2292</v>
      </c>
      <c r="CA19" t="s">
        <v>8</v>
      </c>
      <c r="CC19" t="s">
        <v>2074</v>
      </c>
      <c r="CE19" t="s">
        <v>1157</v>
      </c>
      <c r="CG19" t="s">
        <v>122</v>
      </c>
      <c r="CI19" t="s">
        <v>1096</v>
      </c>
      <c r="CJ19" t="s">
        <v>75</v>
      </c>
      <c r="CK19" t="s">
        <v>149</v>
      </c>
      <c r="CL19" t="s">
        <v>1143</v>
      </c>
    </row>
    <row r="20" spans="2:90" ht="12.75">
      <c r="B20" t="s">
        <v>1208</v>
      </c>
      <c r="C20" t="s">
        <v>1225</v>
      </c>
      <c r="D20" t="s">
        <v>1251</v>
      </c>
      <c r="E20" t="s">
        <v>1322</v>
      </c>
      <c r="G20" t="s">
        <v>1391</v>
      </c>
      <c r="H20" t="s">
        <v>1497</v>
      </c>
      <c r="I20" t="s">
        <v>542</v>
      </c>
      <c r="J20" t="s">
        <v>1628</v>
      </c>
      <c r="K20" t="s">
        <v>1671</v>
      </c>
      <c r="L20" t="s">
        <v>1685</v>
      </c>
      <c r="M20" t="s">
        <v>1833</v>
      </c>
      <c r="N20" t="s">
        <v>1977</v>
      </c>
      <c r="O20" t="s">
        <v>1273</v>
      </c>
      <c r="P20" t="s">
        <v>2056</v>
      </c>
      <c r="Q20" t="s">
        <v>1464</v>
      </c>
      <c r="R20" t="s">
        <v>2087</v>
      </c>
      <c r="S20" t="s">
        <v>2220</v>
      </c>
      <c r="U20" t="s">
        <v>1178</v>
      </c>
      <c r="V20" t="s">
        <v>1297</v>
      </c>
      <c r="X20" t="s">
        <v>258</v>
      </c>
      <c r="Y20" t="s">
        <v>1653</v>
      </c>
      <c r="Z20" t="s">
        <v>276</v>
      </c>
      <c r="AB20" t="s">
        <v>1724</v>
      </c>
      <c r="AC20" t="s">
        <v>1918</v>
      </c>
      <c r="AD20" t="s">
        <v>2385</v>
      </c>
      <c r="AE20" t="s">
        <v>109</v>
      </c>
      <c r="AH20" t="s">
        <v>1266</v>
      </c>
      <c r="AI20" t="s">
        <v>1020</v>
      </c>
      <c r="AL20" t="s">
        <v>1940</v>
      </c>
      <c r="AP20" t="s">
        <v>2321</v>
      </c>
      <c r="AS20" t="s">
        <v>1119</v>
      </c>
      <c r="AT20" t="s">
        <v>109</v>
      </c>
      <c r="AV20" t="s">
        <v>1548</v>
      </c>
      <c r="AW20" t="s">
        <v>1350</v>
      </c>
      <c r="AX20" t="s">
        <v>1803</v>
      </c>
      <c r="AY20" t="s">
        <v>1854</v>
      </c>
      <c r="AZ20" t="s">
        <v>1898</v>
      </c>
      <c r="BA20" t="s">
        <v>2242</v>
      </c>
      <c r="BB20" t="s">
        <v>201</v>
      </c>
      <c r="BC20" t="s">
        <v>205</v>
      </c>
      <c r="BD20" t="s">
        <v>2460</v>
      </c>
      <c r="BE20" t="s">
        <v>1188</v>
      </c>
      <c r="BF20" t="s">
        <v>1016</v>
      </c>
      <c r="BG20" t="s">
        <v>24</v>
      </c>
      <c r="BH20" t="s">
        <v>2141</v>
      </c>
      <c r="BI20" t="s">
        <v>54</v>
      </c>
      <c r="BK20" t="s">
        <v>1607</v>
      </c>
      <c r="BL20" t="s">
        <v>406</v>
      </c>
      <c r="BM20" t="s">
        <v>2110</v>
      </c>
      <c r="BN20" t="s">
        <v>474</v>
      </c>
      <c r="BO20" t="s">
        <v>2160</v>
      </c>
      <c r="BR20" t="s">
        <v>891</v>
      </c>
      <c r="BS20" t="s">
        <v>2181</v>
      </c>
      <c r="BT20" t="s">
        <v>1409</v>
      </c>
      <c r="BU20" t="s">
        <v>1531</v>
      </c>
      <c r="BV20" t="s">
        <v>1056</v>
      </c>
      <c r="BW20" t="s">
        <v>1744</v>
      </c>
      <c r="BX20" t="s">
        <v>1774</v>
      </c>
      <c r="BZ20" t="s">
        <v>2293</v>
      </c>
      <c r="CA20" t="s">
        <v>9</v>
      </c>
      <c r="CC20" t="s">
        <v>2075</v>
      </c>
      <c r="CE20" t="s">
        <v>1158</v>
      </c>
      <c r="CI20" t="s">
        <v>1097</v>
      </c>
      <c r="CJ20" t="s">
        <v>76</v>
      </c>
      <c r="CK20" t="s">
        <v>150</v>
      </c>
      <c r="CL20" t="s">
        <v>1144</v>
      </c>
    </row>
    <row r="21" spans="2:90" ht="12.75">
      <c r="B21" t="s">
        <v>1209</v>
      </c>
      <c r="C21" t="s">
        <v>1226</v>
      </c>
      <c r="D21" t="s">
        <v>109</v>
      </c>
      <c r="E21" t="s">
        <v>1323</v>
      </c>
      <c r="G21" t="s">
        <v>1392</v>
      </c>
      <c r="H21" t="s">
        <v>1498</v>
      </c>
      <c r="I21" t="s">
        <v>543</v>
      </c>
      <c r="J21" t="s">
        <v>1091</v>
      </c>
      <c r="K21" t="s">
        <v>1672</v>
      </c>
      <c r="L21" t="s">
        <v>1686</v>
      </c>
      <c r="M21" t="s">
        <v>1567</v>
      </c>
      <c r="N21" t="s">
        <v>1978</v>
      </c>
      <c r="O21" t="s">
        <v>2036</v>
      </c>
      <c r="P21" t="s">
        <v>2057</v>
      </c>
      <c r="Q21" t="s">
        <v>1465</v>
      </c>
      <c r="R21" t="s">
        <v>2088</v>
      </c>
      <c r="S21" t="s">
        <v>2221</v>
      </c>
      <c r="U21" t="s">
        <v>1179</v>
      </c>
      <c r="V21" t="s">
        <v>1298</v>
      </c>
      <c r="X21" t="s">
        <v>259</v>
      </c>
      <c r="Y21" t="s">
        <v>1654</v>
      </c>
      <c r="Z21" t="s">
        <v>277</v>
      </c>
      <c r="AB21" t="s">
        <v>1725</v>
      </c>
      <c r="AC21" t="s">
        <v>1919</v>
      </c>
      <c r="AD21" t="s">
        <v>109</v>
      </c>
      <c r="AE21" t="s">
        <v>287</v>
      </c>
      <c r="AH21" t="s">
        <v>914</v>
      </c>
      <c r="AI21" t="s">
        <v>1021</v>
      </c>
      <c r="AL21" t="s">
        <v>1152</v>
      </c>
      <c r="AP21" t="s">
        <v>2314</v>
      </c>
      <c r="AS21" t="s">
        <v>1120</v>
      </c>
      <c r="AT21" t="s">
        <v>830</v>
      </c>
      <c r="AV21" t="s">
        <v>1549</v>
      </c>
      <c r="AW21" t="s">
        <v>1351</v>
      </c>
      <c r="AX21" t="s">
        <v>1804</v>
      </c>
      <c r="AY21" t="s">
        <v>1855</v>
      </c>
      <c r="AZ21" t="s">
        <v>1899</v>
      </c>
      <c r="BA21" t="s">
        <v>2243</v>
      </c>
      <c r="BB21" t="s">
        <v>202</v>
      </c>
      <c r="BC21" t="s">
        <v>2424</v>
      </c>
      <c r="BD21" t="s">
        <v>2461</v>
      </c>
      <c r="BE21" t="s">
        <v>1583</v>
      </c>
      <c r="BF21" t="s">
        <v>1999</v>
      </c>
      <c r="BG21" t="s">
        <v>25</v>
      </c>
      <c r="BH21" t="s">
        <v>2142</v>
      </c>
      <c r="BI21" t="s">
        <v>55</v>
      </c>
      <c r="BK21" t="s">
        <v>1608</v>
      </c>
      <c r="BL21" t="s">
        <v>407</v>
      </c>
      <c r="BM21" t="s">
        <v>2111</v>
      </c>
      <c r="BN21" t="s">
        <v>475</v>
      </c>
      <c r="BO21" t="s">
        <v>2161</v>
      </c>
      <c r="BR21" t="s">
        <v>893</v>
      </c>
      <c r="BS21" t="s">
        <v>2182</v>
      </c>
      <c r="BT21" t="s">
        <v>1410</v>
      </c>
      <c r="BU21" t="s">
        <v>1532</v>
      </c>
      <c r="BV21" t="s">
        <v>1057</v>
      </c>
      <c r="BW21" t="s">
        <v>1745</v>
      </c>
      <c r="BX21" t="s">
        <v>1775</v>
      </c>
      <c r="BZ21" t="s">
        <v>2294</v>
      </c>
      <c r="CA21" t="s">
        <v>10</v>
      </c>
      <c r="CC21" t="s">
        <v>109</v>
      </c>
      <c r="CE21" t="s">
        <v>1159</v>
      </c>
      <c r="CI21" t="s">
        <v>1098</v>
      </c>
      <c r="CJ21" t="s">
        <v>77</v>
      </c>
      <c r="CK21" t="s">
        <v>151</v>
      </c>
      <c r="CL21" t="s">
        <v>1145</v>
      </c>
    </row>
    <row r="22" spans="2:90" ht="12.75">
      <c r="B22" t="s">
        <v>1210</v>
      </c>
      <c r="C22" t="s">
        <v>1227</v>
      </c>
      <c r="D22" t="s">
        <v>513</v>
      </c>
      <c r="E22" t="s">
        <v>1324</v>
      </c>
      <c r="G22" t="s">
        <v>1393</v>
      </c>
      <c r="H22" t="s">
        <v>1499</v>
      </c>
      <c r="I22" t="s">
        <v>544</v>
      </c>
      <c r="J22" t="s">
        <v>1629</v>
      </c>
      <c r="K22" t="s">
        <v>1673</v>
      </c>
      <c r="L22" t="s">
        <v>1687</v>
      </c>
      <c r="M22" t="s">
        <v>1834</v>
      </c>
      <c r="N22" t="s">
        <v>1979</v>
      </c>
      <c r="O22" t="s">
        <v>938</v>
      </c>
      <c r="P22" t="s">
        <v>1371</v>
      </c>
      <c r="Q22" t="s">
        <v>1466</v>
      </c>
      <c r="R22" t="s">
        <v>2089</v>
      </c>
      <c r="S22" t="s">
        <v>109</v>
      </c>
      <c r="U22" t="s">
        <v>1180</v>
      </c>
      <c r="V22" t="s">
        <v>1299</v>
      </c>
      <c r="X22" t="s">
        <v>260</v>
      </c>
      <c r="Y22" t="s">
        <v>109</v>
      </c>
      <c r="Z22" t="s">
        <v>278</v>
      </c>
      <c r="AB22" t="s">
        <v>1726</v>
      </c>
      <c r="AC22" t="s">
        <v>1920</v>
      </c>
      <c r="AD22" t="s">
        <v>285</v>
      </c>
      <c r="AE22" t="s">
        <v>288</v>
      </c>
      <c r="AH22" t="s">
        <v>1267</v>
      </c>
      <c r="AI22" t="s">
        <v>1022</v>
      </c>
      <c r="AL22" t="s">
        <v>1941</v>
      </c>
      <c r="AP22" t="s">
        <v>2315</v>
      </c>
      <c r="AS22" t="s">
        <v>1121</v>
      </c>
      <c r="AT22" t="s">
        <v>831</v>
      </c>
      <c r="AV22" t="s">
        <v>1550</v>
      </c>
      <c r="AW22" t="s">
        <v>1352</v>
      </c>
      <c r="AX22" t="s">
        <v>1805</v>
      </c>
      <c r="AY22" t="s">
        <v>1856</v>
      </c>
      <c r="AZ22" t="s">
        <v>1876</v>
      </c>
      <c r="BA22" t="s">
        <v>2244</v>
      </c>
      <c r="BB22" t="s">
        <v>203</v>
      </c>
      <c r="BC22" t="s">
        <v>2425</v>
      </c>
      <c r="BD22" t="s">
        <v>2462</v>
      </c>
      <c r="BE22" t="s">
        <v>1584</v>
      </c>
      <c r="BF22" t="s">
        <v>2000</v>
      </c>
      <c r="BG22" t="s">
        <v>26</v>
      </c>
      <c r="BH22" t="s">
        <v>2143</v>
      </c>
      <c r="BI22" t="s">
        <v>56</v>
      </c>
      <c r="BK22" t="s">
        <v>971</v>
      </c>
      <c r="BL22" t="s">
        <v>408</v>
      </c>
      <c r="BM22" t="s">
        <v>2112</v>
      </c>
      <c r="BN22" t="s">
        <v>476</v>
      </c>
      <c r="BO22" t="s">
        <v>2162</v>
      </c>
      <c r="BR22" t="s">
        <v>895</v>
      </c>
      <c r="BS22" t="s">
        <v>2183</v>
      </c>
      <c r="BT22" t="s">
        <v>1411</v>
      </c>
      <c r="BU22" t="s">
        <v>1533</v>
      </c>
      <c r="BV22" t="s">
        <v>1058</v>
      </c>
      <c r="BW22" t="s">
        <v>1746</v>
      </c>
      <c r="BX22" t="s">
        <v>1776</v>
      </c>
      <c r="BZ22" t="s">
        <v>2295</v>
      </c>
      <c r="CA22" t="s">
        <v>109</v>
      </c>
      <c r="CC22" t="s">
        <v>391</v>
      </c>
      <c r="CE22" t="s">
        <v>1160</v>
      </c>
      <c r="CI22" t="s">
        <v>1099</v>
      </c>
      <c r="CJ22" t="s">
        <v>78</v>
      </c>
      <c r="CK22" t="s">
        <v>152</v>
      </c>
      <c r="CL22" t="s">
        <v>109</v>
      </c>
    </row>
    <row r="23" spans="2:90" ht="12.75">
      <c r="B23" t="s">
        <v>1103</v>
      </c>
      <c r="C23" t="s">
        <v>1228</v>
      </c>
      <c r="D23" t="s">
        <v>514</v>
      </c>
      <c r="E23" t="s">
        <v>920</v>
      </c>
      <c r="G23" t="s">
        <v>1394</v>
      </c>
      <c r="H23" t="s">
        <v>1500</v>
      </c>
      <c r="I23" t="s">
        <v>545</v>
      </c>
      <c r="J23" t="s">
        <v>1630</v>
      </c>
      <c r="K23" t="s">
        <v>109</v>
      </c>
      <c r="L23" t="s">
        <v>1688</v>
      </c>
      <c r="M23" t="s">
        <v>1835</v>
      </c>
      <c r="N23" t="s">
        <v>1980</v>
      </c>
      <c r="O23" t="s">
        <v>2037</v>
      </c>
      <c r="P23" t="s">
        <v>2058</v>
      </c>
      <c r="Q23" t="s">
        <v>1467</v>
      </c>
      <c r="R23" t="s">
        <v>2090</v>
      </c>
      <c r="S23" t="s">
        <v>627</v>
      </c>
      <c r="U23" t="s">
        <v>1181</v>
      </c>
      <c r="V23" t="s">
        <v>1300</v>
      </c>
      <c r="X23" t="s">
        <v>261</v>
      </c>
      <c r="Y23" t="s">
        <v>266</v>
      </c>
      <c r="Z23" t="s">
        <v>279</v>
      </c>
      <c r="AB23" t="s">
        <v>1727</v>
      </c>
      <c r="AC23" t="s">
        <v>1921</v>
      </c>
      <c r="AD23" t="s">
        <v>286</v>
      </c>
      <c r="AE23" t="s">
        <v>289</v>
      </c>
      <c r="AH23" t="s">
        <v>1138</v>
      </c>
      <c r="AI23" t="s">
        <v>1023</v>
      </c>
      <c r="AL23" t="s">
        <v>1492</v>
      </c>
      <c r="AP23" t="s">
        <v>2316</v>
      </c>
      <c r="AS23" t="s">
        <v>1122</v>
      </c>
      <c r="AT23" t="s">
        <v>832</v>
      </c>
      <c r="AV23" t="s">
        <v>1551</v>
      </c>
      <c r="AW23" t="s">
        <v>1353</v>
      </c>
      <c r="AX23" t="s">
        <v>1806</v>
      </c>
      <c r="AY23" t="s">
        <v>1857</v>
      </c>
      <c r="AZ23" t="s">
        <v>1877</v>
      </c>
      <c r="BA23" t="s">
        <v>2245</v>
      </c>
      <c r="BC23" t="s">
        <v>2426</v>
      </c>
      <c r="BD23" t="s">
        <v>2463</v>
      </c>
      <c r="BE23" t="s">
        <v>1585</v>
      </c>
      <c r="BF23" t="s">
        <v>2001</v>
      </c>
      <c r="BG23" t="s">
        <v>27</v>
      </c>
      <c r="BH23" t="s">
        <v>1502</v>
      </c>
      <c r="BI23" t="s">
        <v>57</v>
      </c>
      <c r="BK23" t="s">
        <v>1609</v>
      </c>
      <c r="BL23" t="s">
        <v>409</v>
      </c>
      <c r="BM23" t="s">
        <v>1531</v>
      </c>
      <c r="BN23" t="s">
        <v>477</v>
      </c>
      <c r="BO23" t="s">
        <v>1091</v>
      </c>
      <c r="BR23" t="s">
        <v>897</v>
      </c>
      <c r="BS23" t="s">
        <v>2184</v>
      </c>
      <c r="BT23" t="s">
        <v>1412</v>
      </c>
      <c r="BU23" t="s">
        <v>109</v>
      </c>
      <c r="BV23" t="s">
        <v>1059</v>
      </c>
      <c r="BW23" t="s">
        <v>1747</v>
      </c>
      <c r="BX23" t="s">
        <v>1777</v>
      </c>
      <c r="BZ23" t="s">
        <v>2296</v>
      </c>
      <c r="CA23" t="s">
        <v>384</v>
      </c>
      <c r="CC23" t="s">
        <v>392</v>
      </c>
      <c r="CE23" t="s">
        <v>1161</v>
      </c>
      <c r="CI23" t="s">
        <v>1100</v>
      </c>
      <c r="CJ23" t="s">
        <v>92</v>
      </c>
      <c r="CK23" t="s">
        <v>153</v>
      </c>
      <c r="CL23" t="s">
        <v>155</v>
      </c>
    </row>
    <row r="24" spans="2:90" ht="12.75">
      <c r="B24" t="s">
        <v>109</v>
      </c>
      <c r="C24" t="s">
        <v>1229</v>
      </c>
      <c r="D24" t="s">
        <v>515</v>
      </c>
      <c r="E24" t="s">
        <v>1325</v>
      </c>
      <c r="G24" t="s">
        <v>1395</v>
      </c>
      <c r="H24" t="s">
        <v>1501</v>
      </c>
      <c r="I24" t="s">
        <v>546</v>
      </c>
      <c r="J24" t="s">
        <v>1631</v>
      </c>
      <c r="K24" t="s">
        <v>562</v>
      </c>
      <c r="L24" t="s">
        <v>1449</v>
      </c>
      <c r="M24" t="s">
        <v>1836</v>
      </c>
      <c r="N24" t="s">
        <v>1095</v>
      </c>
      <c r="O24" t="s">
        <v>2038</v>
      </c>
      <c r="P24" t="s">
        <v>1160</v>
      </c>
      <c r="Q24" t="s">
        <v>1468</v>
      </c>
      <c r="R24" t="s">
        <v>2091</v>
      </c>
      <c r="S24" t="s">
        <v>628</v>
      </c>
      <c r="U24" t="s">
        <v>109</v>
      </c>
      <c r="V24" t="s">
        <v>1301</v>
      </c>
      <c r="X24" t="s">
        <v>262</v>
      </c>
      <c r="Z24" t="s">
        <v>280</v>
      </c>
      <c r="AB24" t="s">
        <v>1728</v>
      </c>
      <c r="AC24" t="s">
        <v>1922</v>
      </c>
      <c r="AE24" t="s">
        <v>290</v>
      </c>
      <c r="AH24" t="s">
        <v>1268</v>
      </c>
      <c r="AI24" t="s">
        <v>1024</v>
      </c>
      <c r="AL24" t="s">
        <v>1942</v>
      </c>
      <c r="AP24" t="s">
        <v>2317</v>
      </c>
      <c r="AS24" t="s">
        <v>1123</v>
      </c>
      <c r="AV24" t="s">
        <v>1552</v>
      </c>
      <c r="AW24" t="s">
        <v>1354</v>
      </c>
      <c r="AX24" t="s">
        <v>1091</v>
      </c>
      <c r="AY24" t="s">
        <v>1858</v>
      </c>
      <c r="AZ24" t="s">
        <v>1900</v>
      </c>
      <c r="BA24" t="s">
        <v>2246</v>
      </c>
      <c r="BC24" t="s">
        <v>2427</v>
      </c>
      <c r="BD24" t="s">
        <v>2464</v>
      </c>
      <c r="BE24" t="s">
        <v>1191</v>
      </c>
      <c r="BF24" t="s">
        <v>2002</v>
      </c>
      <c r="BG24" t="s">
        <v>28</v>
      </c>
      <c r="BH24" t="s">
        <v>2144</v>
      </c>
      <c r="BI24" t="s">
        <v>58</v>
      </c>
      <c r="BK24" t="s">
        <v>1610</v>
      </c>
      <c r="BL24" t="s">
        <v>410</v>
      </c>
      <c r="BM24" t="s">
        <v>2113</v>
      </c>
      <c r="BN24" t="s">
        <v>478</v>
      </c>
      <c r="BO24" t="s">
        <v>2163</v>
      </c>
      <c r="BR24" t="s">
        <v>898</v>
      </c>
      <c r="BS24" t="s">
        <v>2185</v>
      </c>
      <c r="BT24" t="s">
        <v>1427</v>
      </c>
      <c r="BU24" t="s">
        <v>341</v>
      </c>
      <c r="BV24" t="s">
        <v>1060</v>
      </c>
      <c r="BW24" t="s">
        <v>1748</v>
      </c>
      <c r="BX24" t="s">
        <v>1778</v>
      </c>
      <c r="BZ24" t="s">
        <v>2297</v>
      </c>
      <c r="CA24" t="s">
        <v>385</v>
      </c>
      <c r="CC24" t="s">
        <v>393</v>
      </c>
      <c r="CE24" t="s">
        <v>1162</v>
      </c>
      <c r="CI24" t="s">
        <v>1101</v>
      </c>
      <c r="CJ24" t="s">
        <v>79</v>
      </c>
      <c r="CK24" t="s">
        <v>154</v>
      </c>
      <c r="CL24" t="s">
        <v>156</v>
      </c>
    </row>
    <row r="25" spans="2:90" ht="12.75">
      <c r="B25" t="s">
        <v>503</v>
      </c>
      <c r="C25" t="s">
        <v>1230</v>
      </c>
      <c r="D25" t="s">
        <v>516</v>
      </c>
      <c r="E25" t="s">
        <v>925</v>
      </c>
      <c r="G25" t="s">
        <v>1396</v>
      </c>
      <c r="H25" t="s">
        <v>1502</v>
      </c>
      <c r="I25" t="s">
        <v>547</v>
      </c>
      <c r="J25" t="s">
        <v>942</v>
      </c>
      <c r="K25" t="s">
        <v>563</v>
      </c>
      <c r="L25" t="s">
        <v>1689</v>
      </c>
      <c r="M25" t="s">
        <v>1837</v>
      </c>
      <c r="N25" t="s">
        <v>1981</v>
      </c>
      <c r="O25" t="s">
        <v>2039</v>
      </c>
      <c r="P25" t="s">
        <v>2059</v>
      </c>
      <c r="Q25" t="s">
        <v>1469</v>
      </c>
      <c r="R25" t="s">
        <v>2092</v>
      </c>
      <c r="U25" t="s">
        <v>237</v>
      </c>
      <c r="V25" t="s">
        <v>1302</v>
      </c>
      <c r="X25" t="s">
        <v>263</v>
      </c>
      <c r="AB25" t="s">
        <v>1729</v>
      </c>
      <c r="AC25" t="s">
        <v>1923</v>
      </c>
      <c r="AE25" t="s">
        <v>291</v>
      </c>
      <c r="AH25" t="s">
        <v>1269</v>
      </c>
      <c r="AI25" t="s">
        <v>1025</v>
      </c>
      <c r="AL25" t="s">
        <v>1943</v>
      </c>
      <c r="AP25" t="s">
        <v>2322</v>
      </c>
      <c r="AS25" t="s">
        <v>1124</v>
      </c>
      <c r="AV25" t="s">
        <v>1553</v>
      </c>
      <c r="AW25" t="s">
        <v>1355</v>
      </c>
      <c r="AX25" t="s">
        <v>1807</v>
      </c>
      <c r="AY25" t="s">
        <v>1859</v>
      </c>
      <c r="AZ25" t="s">
        <v>1878</v>
      </c>
      <c r="BA25" t="s">
        <v>2247</v>
      </c>
      <c r="BC25" t="s">
        <v>2428</v>
      </c>
      <c r="BD25" t="s">
        <v>2465</v>
      </c>
      <c r="BE25" t="s">
        <v>1586</v>
      </c>
      <c r="BF25" t="s">
        <v>2003</v>
      </c>
      <c r="BG25" t="s">
        <v>29</v>
      </c>
      <c r="BH25" t="s">
        <v>2145</v>
      </c>
      <c r="BI25" t="s">
        <v>59</v>
      </c>
      <c r="BK25" t="s">
        <v>1611</v>
      </c>
      <c r="BL25" t="s">
        <v>411</v>
      </c>
      <c r="BM25" t="s">
        <v>2114</v>
      </c>
      <c r="BN25" t="s">
        <v>479</v>
      </c>
      <c r="BO25" t="s">
        <v>2164</v>
      </c>
      <c r="BR25" t="s">
        <v>900</v>
      </c>
      <c r="BS25" t="s">
        <v>2186</v>
      </c>
      <c r="BT25" t="s">
        <v>1413</v>
      </c>
      <c r="BU25" t="s">
        <v>342</v>
      </c>
      <c r="BV25" t="s">
        <v>1061</v>
      </c>
      <c r="BW25" t="s">
        <v>1749</v>
      </c>
      <c r="BX25" t="s">
        <v>1779</v>
      </c>
      <c r="BZ25" t="s">
        <v>2298</v>
      </c>
      <c r="CC25" t="s">
        <v>394</v>
      </c>
      <c r="CE25" t="s">
        <v>109</v>
      </c>
      <c r="CI25" t="s">
        <v>1102</v>
      </c>
      <c r="CJ25" t="s">
        <v>74</v>
      </c>
      <c r="CL25" t="s">
        <v>157</v>
      </c>
    </row>
    <row r="26" spans="2:90" ht="12.75">
      <c r="B26" t="s">
        <v>504</v>
      </c>
      <c r="C26" t="s">
        <v>1231</v>
      </c>
      <c r="D26" t="s">
        <v>517</v>
      </c>
      <c r="E26" t="s">
        <v>1326</v>
      </c>
      <c r="G26" t="s">
        <v>109</v>
      </c>
      <c r="H26" t="s">
        <v>1503</v>
      </c>
      <c r="I26" t="s">
        <v>548</v>
      </c>
      <c r="J26" t="s">
        <v>1632</v>
      </c>
      <c r="L26" t="s">
        <v>1690</v>
      </c>
      <c r="M26" t="s">
        <v>1838</v>
      </c>
      <c r="N26" t="s">
        <v>1982</v>
      </c>
      <c r="O26" t="s">
        <v>2040</v>
      </c>
      <c r="P26" t="s">
        <v>2060</v>
      </c>
      <c r="Q26" t="s">
        <v>1470</v>
      </c>
      <c r="R26" t="s">
        <v>2093</v>
      </c>
      <c r="U26" t="s">
        <v>238</v>
      </c>
      <c r="V26" t="s">
        <v>1303</v>
      </c>
      <c r="X26" t="s">
        <v>264</v>
      </c>
      <c r="AB26" t="s">
        <v>109</v>
      </c>
      <c r="AC26" t="s">
        <v>1924</v>
      </c>
      <c r="AH26" t="s">
        <v>1091</v>
      </c>
      <c r="AI26" t="s">
        <v>1026</v>
      </c>
      <c r="AL26" t="s">
        <v>1944</v>
      </c>
      <c r="AP26" t="s">
        <v>2318</v>
      </c>
      <c r="AS26" t="s">
        <v>942</v>
      </c>
      <c r="AV26" t="s">
        <v>1554</v>
      </c>
      <c r="AW26" t="s">
        <v>1356</v>
      </c>
      <c r="AX26" t="s">
        <v>923</v>
      </c>
      <c r="AY26" t="s">
        <v>1296</v>
      </c>
      <c r="AZ26" t="s">
        <v>1879</v>
      </c>
      <c r="BA26" t="s">
        <v>2248</v>
      </c>
      <c r="BC26" t="s">
        <v>2429</v>
      </c>
      <c r="BD26" t="s">
        <v>2466</v>
      </c>
      <c r="BE26" t="s">
        <v>1587</v>
      </c>
      <c r="BF26" t="s">
        <v>2004</v>
      </c>
      <c r="BG26" t="s">
        <v>30</v>
      </c>
      <c r="BH26" t="s">
        <v>109</v>
      </c>
      <c r="BI26" t="s">
        <v>109</v>
      </c>
      <c r="BK26" t="s">
        <v>1612</v>
      </c>
      <c r="BL26" t="s">
        <v>412</v>
      </c>
      <c r="BM26" t="s">
        <v>109</v>
      </c>
      <c r="BN26" t="s">
        <v>480</v>
      </c>
      <c r="BO26" t="s">
        <v>1371</v>
      </c>
      <c r="BR26" t="s">
        <v>902</v>
      </c>
      <c r="BS26" t="s">
        <v>2187</v>
      </c>
      <c r="BT26" t="s">
        <v>1428</v>
      </c>
      <c r="BU26" t="s">
        <v>343</v>
      </c>
      <c r="BV26" t="s">
        <v>1062</v>
      </c>
      <c r="BW26" t="s">
        <v>1750</v>
      </c>
      <c r="BX26" t="s">
        <v>1780</v>
      </c>
      <c r="BZ26" t="s">
        <v>109</v>
      </c>
      <c r="CE26" t="s">
        <v>110</v>
      </c>
      <c r="CI26" t="s">
        <v>1103</v>
      </c>
      <c r="CJ26" t="s">
        <v>80</v>
      </c>
      <c r="CL26" t="s">
        <v>158</v>
      </c>
    </row>
    <row r="27" spans="2:90" ht="12.75">
      <c r="B27" t="s">
        <v>505</v>
      </c>
      <c r="C27" t="s">
        <v>1232</v>
      </c>
      <c r="E27" t="s">
        <v>1327</v>
      </c>
      <c r="G27" t="s">
        <v>522</v>
      </c>
      <c r="H27" t="s">
        <v>1504</v>
      </c>
      <c r="I27" t="s">
        <v>549</v>
      </c>
      <c r="J27" t="s">
        <v>1633</v>
      </c>
      <c r="L27" t="s">
        <v>1691</v>
      </c>
      <c r="M27" t="s">
        <v>1839</v>
      </c>
      <c r="N27" t="s">
        <v>1983</v>
      </c>
      <c r="O27" t="s">
        <v>2041</v>
      </c>
      <c r="P27" t="s">
        <v>2061</v>
      </c>
      <c r="Q27" t="s">
        <v>1471</v>
      </c>
      <c r="R27" t="s">
        <v>2094</v>
      </c>
      <c r="U27" t="s">
        <v>239</v>
      </c>
      <c r="V27" t="s">
        <v>1304</v>
      </c>
      <c r="X27" t="s">
        <v>265</v>
      </c>
      <c r="AB27" t="s">
        <v>282</v>
      </c>
      <c r="AC27" t="s">
        <v>1925</v>
      </c>
      <c r="AH27" t="s">
        <v>1270</v>
      </c>
      <c r="AI27" t="s">
        <v>1027</v>
      </c>
      <c r="AL27" t="s">
        <v>1945</v>
      </c>
      <c r="AP27" t="s">
        <v>2319</v>
      </c>
      <c r="AS27" t="s">
        <v>1125</v>
      </c>
      <c r="AV27" t="s">
        <v>1555</v>
      </c>
      <c r="AW27" t="s">
        <v>1357</v>
      </c>
      <c r="AX27" t="s">
        <v>1808</v>
      </c>
      <c r="AY27" t="s">
        <v>1860</v>
      </c>
      <c r="AZ27" t="s">
        <v>1880</v>
      </c>
      <c r="BA27" t="s">
        <v>2249</v>
      </c>
      <c r="BC27" t="s">
        <v>109</v>
      </c>
      <c r="BD27" t="s">
        <v>2467</v>
      </c>
      <c r="BE27" t="s">
        <v>1588</v>
      </c>
      <c r="BF27" t="s">
        <v>2005</v>
      </c>
      <c r="BG27" t="s">
        <v>31</v>
      </c>
      <c r="BH27" t="s">
        <v>228</v>
      </c>
      <c r="BI27" t="s">
        <v>232</v>
      </c>
      <c r="BK27" t="s">
        <v>1613</v>
      </c>
      <c r="BL27" t="s">
        <v>413</v>
      </c>
      <c r="BM27" t="s">
        <v>464</v>
      </c>
      <c r="BN27" t="s">
        <v>481</v>
      </c>
      <c r="BO27" t="s">
        <v>959</v>
      </c>
      <c r="BR27" t="s">
        <v>904</v>
      </c>
      <c r="BS27" t="s">
        <v>2188</v>
      </c>
      <c r="BT27" t="s">
        <v>1414</v>
      </c>
      <c r="BU27" t="s">
        <v>344</v>
      </c>
      <c r="BV27" t="s">
        <v>1063</v>
      </c>
      <c r="BW27" t="s">
        <v>1751</v>
      </c>
      <c r="BX27" t="s">
        <v>1781</v>
      </c>
      <c r="BZ27" t="s">
        <v>382</v>
      </c>
      <c r="CE27" t="s">
        <v>111</v>
      </c>
      <c r="CI27" t="s">
        <v>109</v>
      </c>
      <c r="CJ27" t="s">
        <v>81</v>
      </c>
      <c r="CL27" t="s">
        <v>159</v>
      </c>
    </row>
    <row r="28" spans="3:90" ht="12.75">
      <c r="C28" t="s">
        <v>1233</v>
      </c>
      <c r="E28" t="s">
        <v>1328</v>
      </c>
      <c r="G28" t="s">
        <v>523</v>
      </c>
      <c r="H28" t="s">
        <v>1505</v>
      </c>
      <c r="I28" t="s">
        <v>550</v>
      </c>
      <c r="J28" t="s">
        <v>1634</v>
      </c>
      <c r="L28" t="s">
        <v>1692</v>
      </c>
      <c r="M28" t="s">
        <v>1840</v>
      </c>
      <c r="N28" t="s">
        <v>1984</v>
      </c>
      <c r="O28" t="s">
        <v>2042</v>
      </c>
      <c r="P28" t="s">
        <v>109</v>
      </c>
      <c r="Q28" t="s">
        <v>1472</v>
      </c>
      <c r="R28" t="s">
        <v>109</v>
      </c>
      <c r="U28" t="s">
        <v>240</v>
      </c>
      <c r="V28" t="s">
        <v>1305</v>
      </c>
      <c r="AC28" t="s">
        <v>1926</v>
      </c>
      <c r="AH28" t="s">
        <v>1271</v>
      </c>
      <c r="AI28" t="s">
        <v>1028</v>
      </c>
      <c r="AL28" t="s">
        <v>1946</v>
      </c>
      <c r="AP28" t="s">
        <v>2320</v>
      </c>
      <c r="AS28" t="s">
        <v>1126</v>
      </c>
      <c r="AV28" t="s">
        <v>1556</v>
      </c>
      <c r="AW28" t="s">
        <v>1358</v>
      </c>
      <c r="AX28" t="s">
        <v>1809</v>
      </c>
      <c r="AY28" t="s">
        <v>1861</v>
      </c>
      <c r="AZ28" t="s">
        <v>1881</v>
      </c>
      <c r="BA28" t="s">
        <v>2250</v>
      </c>
      <c r="BC28" t="s">
        <v>206</v>
      </c>
      <c r="BD28" t="s">
        <v>2468</v>
      </c>
      <c r="BE28" t="s">
        <v>1589</v>
      </c>
      <c r="BF28" t="s">
        <v>2006</v>
      </c>
      <c r="BG28" t="s">
        <v>32</v>
      </c>
      <c r="BH28" t="s">
        <v>229</v>
      </c>
      <c r="BI28" t="s">
        <v>233</v>
      </c>
      <c r="BK28" t="s">
        <v>1614</v>
      </c>
      <c r="BL28" t="s">
        <v>414</v>
      </c>
      <c r="BM28" t="s">
        <v>465</v>
      </c>
      <c r="BO28" t="s">
        <v>2165</v>
      </c>
      <c r="BR28" t="s">
        <v>906</v>
      </c>
      <c r="BS28" t="s">
        <v>2189</v>
      </c>
      <c r="BT28" t="s">
        <v>1415</v>
      </c>
      <c r="BU28" t="s">
        <v>345</v>
      </c>
      <c r="BV28" t="s">
        <v>1064</v>
      </c>
      <c r="BW28" t="s">
        <v>1752</v>
      </c>
      <c r="BX28" t="s">
        <v>1782</v>
      </c>
      <c r="BZ28" t="s">
        <v>383</v>
      </c>
      <c r="CE28" t="s">
        <v>112</v>
      </c>
      <c r="CI28" t="s">
        <v>124</v>
      </c>
      <c r="CJ28" t="s">
        <v>82</v>
      </c>
      <c r="CL28" t="s">
        <v>160</v>
      </c>
    </row>
    <row r="29" spans="3:88" ht="12.75">
      <c r="C29" t="s">
        <v>1234</v>
      </c>
      <c r="E29" t="s">
        <v>1329</v>
      </c>
      <c r="G29" t="s">
        <v>524</v>
      </c>
      <c r="H29" t="s">
        <v>109</v>
      </c>
      <c r="I29" t="s">
        <v>109</v>
      </c>
      <c r="J29" t="s">
        <v>1635</v>
      </c>
      <c r="L29" t="s">
        <v>1693</v>
      </c>
      <c r="M29" t="s">
        <v>109</v>
      </c>
      <c r="N29" t="s">
        <v>1985</v>
      </c>
      <c r="O29" t="s">
        <v>2043</v>
      </c>
      <c r="P29" t="s">
        <v>609</v>
      </c>
      <c r="Q29" t="s">
        <v>1473</v>
      </c>
      <c r="R29" t="s">
        <v>623</v>
      </c>
      <c r="U29" t="s">
        <v>241</v>
      </c>
      <c r="V29" t="s">
        <v>1306</v>
      </c>
      <c r="AC29" t="s">
        <v>109</v>
      </c>
      <c r="AH29" t="s">
        <v>1273</v>
      </c>
      <c r="AI29" t="s">
        <v>920</v>
      </c>
      <c r="AL29" t="s">
        <v>1947</v>
      </c>
      <c r="AP29" t="s">
        <v>2323</v>
      </c>
      <c r="AS29" t="s">
        <v>1127</v>
      </c>
      <c r="AV29" t="s">
        <v>1567</v>
      </c>
      <c r="AW29" t="s">
        <v>1359</v>
      </c>
      <c r="AX29" t="s">
        <v>1810</v>
      </c>
      <c r="AY29" t="s">
        <v>1862</v>
      </c>
      <c r="AZ29" t="s">
        <v>1882</v>
      </c>
      <c r="BA29" t="s">
        <v>2251</v>
      </c>
      <c r="BD29" t="s">
        <v>2469</v>
      </c>
      <c r="BE29" t="s">
        <v>1590</v>
      </c>
      <c r="BF29" t="s">
        <v>1123</v>
      </c>
      <c r="BG29" t="s">
        <v>33</v>
      </c>
      <c r="BH29" t="s">
        <v>230</v>
      </c>
      <c r="BI29" t="s">
        <v>234</v>
      </c>
      <c r="BK29" t="s">
        <v>109</v>
      </c>
      <c r="BL29" t="s">
        <v>415</v>
      </c>
      <c r="BM29" t="s">
        <v>466</v>
      </c>
      <c r="BO29" t="s">
        <v>2166</v>
      </c>
      <c r="BR29" t="s">
        <v>908</v>
      </c>
      <c r="BS29" t="s">
        <v>2190</v>
      </c>
      <c r="BT29" t="s">
        <v>1416</v>
      </c>
      <c r="BU29" t="s">
        <v>346</v>
      </c>
      <c r="BV29" t="s">
        <v>1065</v>
      </c>
      <c r="BW29" t="s">
        <v>1753</v>
      </c>
      <c r="BX29" t="s">
        <v>1783</v>
      </c>
      <c r="CE29" t="s">
        <v>113</v>
      </c>
      <c r="CI29" t="s">
        <v>125</v>
      </c>
      <c r="CJ29" t="s">
        <v>84</v>
      </c>
    </row>
    <row r="30" spans="3:88" ht="12.75">
      <c r="C30" t="s">
        <v>1235</v>
      </c>
      <c r="E30" t="s">
        <v>1330</v>
      </c>
      <c r="G30" t="s">
        <v>525</v>
      </c>
      <c r="H30" t="s">
        <v>528</v>
      </c>
      <c r="I30" t="s">
        <v>551</v>
      </c>
      <c r="J30" t="s">
        <v>1636</v>
      </c>
      <c r="L30" t="s">
        <v>1694</v>
      </c>
      <c r="M30" t="s">
        <v>600</v>
      </c>
      <c r="N30" t="s">
        <v>109</v>
      </c>
      <c r="O30" t="s">
        <v>109</v>
      </c>
      <c r="P30" t="s">
        <v>610</v>
      </c>
      <c r="Q30" t="s">
        <v>1474</v>
      </c>
      <c r="R30" t="s">
        <v>624</v>
      </c>
      <c r="U30" t="s">
        <v>242</v>
      </c>
      <c r="V30" t="s">
        <v>1307</v>
      </c>
      <c r="AC30" t="s">
        <v>283</v>
      </c>
      <c r="AH30" t="s">
        <v>1274</v>
      </c>
      <c r="AI30" t="s">
        <v>1029</v>
      </c>
      <c r="AL30" t="s">
        <v>1948</v>
      </c>
      <c r="AP30" t="s">
        <v>2324</v>
      </c>
      <c r="AS30" t="s">
        <v>1128</v>
      </c>
      <c r="AV30" t="s">
        <v>1557</v>
      </c>
      <c r="AW30" t="s">
        <v>1360</v>
      </c>
      <c r="AX30" t="s">
        <v>1811</v>
      </c>
      <c r="AY30" t="s">
        <v>1655</v>
      </c>
      <c r="AZ30" t="s">
        <v>1883</v>
      </c>
      <c r="BA30" t="s">
        <v>2252</v>
      </c>
      <c r="BD30" t="s">
        <v>2470</v>
      </c>
      <c r="BE30" t="s">
        <v>1591</v>
      </c>
      <c r="BF30" t="s">
        <v>2007</v>
      </c>
      <c r="BG30" t="s">
        <v>109</v>
      </c>
      <c r="BH30" t="s">
        <v>231</v>
      </c>
      <c r="BI30" t="s">
        <v>235</v>
      </c>
      <c r="BK30" t="s">
        <v>395</v>
      </c>
      <c r="BL30" t="s">
        <v>416</v>
      </c>
      <c r="BM30" t="s">
        <v>467</v>
      </c>
      <c r="BO30" t="s">
        <v>2167</v>
      </c>
      <c r="BR30" t="s">
        <v>910</v>
      </c>
      <c r="BS30" t="s">
        <v>2191</v>
      </c>
      <c r="BT30" t="s">
        <v>1417</v>
      </c>
      <c r="BU30" t="s">
        <v>347</v>
      </c>
      <c r="BV30" t="s">
        <v>1066</v>
      </c>
      <c r="BW30" t="s">
        <v>1754</v>
      </c>
      <c r="BX30" t="s">
        <v>1784</v>
      </c>
      <c r="CE30" t="s">
        <v>114</v>
      </c>
      <c r="CI30" t="s">
        <v>126</v>
      </c>
      <c r="CJ30" t="s">
        <v>85</v>
      </c>
    </row>
    <row r="31" spans="3:88" ht="12.75">
      <c r="C31" t="s">
        <v>1236</v>
      </c>
      <c r="E31" t="s">
        <v>1331</v>
      </c>
      <c r="G31" t="s">
        <v>526</v>
      </c>
      <c r="H31" t="s">
        <v>529</v>
      </c>
      <c r="I31" t="s">
        <v>552</v>
      </c>
      <c r="J31" t="s">
        <v>1637</v>
      </c>
      <c r="L31" t="s">
        <v>1676</v>
      </c>
      <c r="M31" t="s">
        <v>601</v>
      </c>
      <c r="N31" t="s">
        <v>603</v>
      </c>
      <c r="O31" t="s">
        <v>607</v>
      </c>
      <c r="P31" t="s">
        <v>611</v>
      </c>
      <c r="Q31" t="s">
        <v>1475</v>
      </c>
      <c r="R31" t="s">
        <v>625</v>
      </c>
      <c r="U31" t="s">
        <v>243</v>
      </c>
      <c r="V31" t="s">
        <v>109</v>
      </c>
      <c r="AC31" t="s">
        <v>284</v>
      </c>
      <c r="AH31" t="s">
        <v>1275</v>
      </c>
      <c r="AI31" t="s">
        <v>1030</v>
      </c>
      <c r="AL31" t="s">
        <v>1949</v>
      </c>
      <c r="AP31" t="s">
        <v>2325</v>
      </c>
      <c r="AS31" t="s">
        <v>109</v>
      </c>
      <c r="AV31" t="s">
        <v>1558</v>
      </c>
      <c r="AW31" t="s">
        <v>1361</v>
      </c>
      <c r="AX31" t="s">
        <v>1812</v>
      </c>
      <c r="AY31" t="s">
        <v>1863</v>
      </c>
      <c r="AZ31" t="s">
        <v>1884</v>
      </c>
      <c r="BA31" t="s">
        <v>2253</v>
      </c>
      <c r="BD31" t="s">
        <v>2471</v>
      </c>
      <c r="BE31" t="s">
        <v>1592</v>
      </c>
      <c r="BF31" t="s">
        <v>2008</v>
      </c>
      <c r="BG31" t="s">
        <v>223</v>
      </c>
      <c r="BI31" t="s">
        <v>236</v>
      </c>
      <c r="BK31" t="s">
        <v>396</v>
      </c>
      <c r="BL31" t="s">
        <v>417</v>
      </c>
      <c r="BM31" t="s">
        <v>468</v>
      </c>
      <c r="BO31" t="s">
        <v>2168</v>
      </c>
      <c r="BR31" t="s">
        <v>912</v>
      </c>
      <c r="BS31" t="s">
        <v>2192</v>
      </c>
      <c r="BT31" t="s">
        <v>1418</v>
      </c>
      <c r="BU31" t="s">
        <v>348</v>
      </c>
      <c r="BV31" t="s">
        <v>1067</v>
      </c>
      <c r="BW31" t="s">
        <v>1755</v>
      </c>
      <c r="BX31" t="s">
        <v>1785</v>
      </c>
      <c r="CE31" t="s">
        <v>115</v>
      </c>
      <c r="CI31" t="s">
        <v>127</v>
      </c>
      <c r="CJ31" t="s">
        <v>62</v>
      </c>
    </row>
    <row r="32" spans="3:88" ht="12.75">
      <c r="C32" t="s">
        <v>109</v>
      </c>
      <c r="E32" t="s">
        <v>1332</v>
      </c>
      <c r="G32" t="s">
        <v>527</v>
      </c>
      <c r="I32" t="s">
        <v>553</v>
      </c>
      <c r="J32" t="s">
        <v>1638</v>
      </c>
      <c r="L32" t="s">
        <v>1695</v>
      </c>
      <c r="M32" t="s">
        <v>602</v>
      </c>
      <c r="N32" t="s">
        <v>604</v>
      </c>
      <c r="O32" t="s">
        <v>608</v>
      </c>
      <c r="P32" t="s">
        <v>612</v>
      </c>
      <c r="Q32" t="s">
        <v>1476</v>
      </c>
      <c r="R32" t="s">
        <v>626</v>
      </c>
      <c r="V32" t="s">
        <v>244</v>
      </c>
      <c r="AH32" t="s">
        <v>1276</v>
      </c>
      <c r="AI32" t="s">
        <v>1031</v>
      </c>
      <c r="AL32" t="s">
        <v>1091</v>
      </c>
      <c r="AP32" t="s">
        <v>2326</v>
      </c>
      <c r="AS32" t="s">
        <v>308</v>
      </c>
      <c r="AV32" t="s">
        <v>1559</v>
      </c>
      <c r="AW32" t="s">
        <v>1362</v>
      </c>
      <c r="AX32" t="s">
        <v>1749</v>
      </c>
      <c r="AY32" t="s">
        <v>1864</v>
      </c>
      <c r="AZ32" t="s">
        <v>1885</v>
      </c>
      <c r="BA32" t="s">
        <v>2254</v>
      </c>
      <c r="BD32" t="s">
        <v>2472</v>
      </c>
      <c r="BE32" t="s">
        <v>109</v>
      </c>
      <c r="BF32" t="s">
        <v>2009</v>
      </c>
      <c r="BG32" t="s">
        <v>224</v>
      </c>
      <c r="BL32" t="s">
        <v>418</v>
      </c>
      <c r="BO32" t="s">
        <v>109</v>
      </c>
      <c r="BR32" t="s">
        <v>914</v>
      </c>
      <c r="BS32" t="s">
        <v>2193</v>
      </c>
      <c r="BT32" t="s">
        <v>1419</v>
      </c>
      <c r="BU32" t="s">
        <v>349</v>
      </c>
      <c r="BV32" t="s">
        <v>1068</v>
      </c>
      <c r="BW32" t="s">
        <v>1756</v>
      </c>
      <c r="BX32" t="s">
        <v>1786</v>
      </c>
      <c r="CE32" t="s">
        <v>116</v>
      </c>
      <c r="CI32" t="s">
        <v>128</v>
      </c>
      <c r="CJ32" t="s">
        <v>86</v>
      </c>
    </row>
    <row r="33" spans="3:88" ht="12.75">
      <c r="C33" t="s">
        <v>506</v>
      </c>
      <c r="E33" t="s">
        <v>1333</v>
      </c>
      <c r="I33" t="s">
        <v>554</v>
      </c>
      <c r="J33" t="s">
        <v>109</v>
      </c>
      <c r="L33" t="s">
        <v>1696</v>
      </c>
      <c r="N33" t="s">
        <v>605</v>
      </c>
      <c r="P33" t="s">
        <v>613</v>
      </c>
      <c r="Q33" t="s">
        <v>1477</v>
      </c>
      <c r="V33" t="s">
        <v>245</v>
      </c>
      <c r="AH33" t="s">
        <v>1277</v>
      </c>
      <c r="AI33" t="s">
        <v>1032</v>
      </c>
      <c r="AL33" t="s">
        <v>1567</v>
      </c>
      <c r="AP33" t="s">
        <v>2327</v>
      </c>
      <c r="AS33" t="s">
        <v>309</v>
      </c>
      <c r="AV33" t="s">
        <v>1560</v>
      </c>
      <c r="AW33" t="s">
        <v>1363</v>
      </c>
      <c r="AX33" t="s">
        <v>1813</v>
      </c>
      <c r="AY33" t="s">
        <v>109</v>
      </c>
      <c r="AZ33" t="s">
        <v>1886</v>
      </c>
      <c r="BA33" t="s">
        <v>2255</v>
      </c>
      <c r="BD33" t="s">
        <v>2473</v>
      </c>
      <c r="BE33" t="s">
        <v>209</v>
      </c>
      <c r="BF33" t="s">
        <v>933</v>
      </c>
      <c r="BG33" t="s">
        <v>225</v>
      </c>
      <c r="BL33" t="s">
        <v>419</v>
      </c>
      <c r="BO33" t="s">
        <v>482</v>
      </c>
      <c r="BR33" t="s">
        <v>977</v>
      </c>
      <c r="BS33" t="s">
        <v>2194</v>
      </c>
      <c r="BT33" t="s">
        <v>1420</v>
      </c>
      <c r="BU33" t="s">
        <v>350</v>
      </c>
      <c r="BV33" t="s">
        <v>1069</v>
      </c>
      <c r="BW33" t="s">
        <v>1757</v>
      </c>
      <c r="BX33" t="s">
        <v>1787</v>
      </c>
      <c r="CE33" t="s">
        <v>117</v>
      </c>
      <c r="CI33" t="s">
        <v>129</v>
      </c>
      <c r="CJ33" t="s">
        <v>87</v>
      </c>
    </row>
    <row r="34" spans="3:88" ht="12.75">
      <c r="C34" t="s">
        <v>507</v>
      </c>
      <c r="E34" t="s">
        <v>1334</v>
      </c>
      <c r="I34" t="s">
        <v>555</v>
      </c>
      <c r="J34" t="s">
        <v>557</v>
      </c>
      <c r="L34" t="s">
        <v>1697</v>
      </c>
      <c r="N34" t="s">
        <v>606</v>
      </c>
      <c r="P34" t="s">
        <v>614</v>
      </c>
      <c r="Q34" t="s">
        <v>1478</v>
      </c>
      <c r="AH34" t="s">
        <v>1278</v>
      </c>
      <c r="AI34" t="s">
        <v>1033</v>
      </c>
      <c r="AL34" t="s">
        <v>1950</v>
      </c>
      <c r="AP34" t="s">
        <v>2329</v>
      </c>
      <c r="AS34" t="s">
        <v>310</v>
      </c>
      <c r="AV34" t="s">
        <v>1561</v>
      </c>
      <c r="AW34" t="s">
        <v>1364</v>
      </c>
      <c r="AX34" t="s">
        <v>1814</v>
      </c>
      <c r="AY34" t="s">
        <v>181</v>
      </c>
      <c r="AZ34" t="s">
        <v>1887</v>
      </c>
      <c r="BA34" t="s">
        <v>2256</v>
      </c>
      <c r="BD34" t="s">
        <v>2474</v>
      </c>
      <c r="BE34" t="s">
        <v>210</v>
      </c>
      <c r="BF34" t="s">
        <v>2010</v>
      </c>
      <c r="BG34" t="s">
        <v>226</v>
      </c>
      <c r="BL34" t="s">
        <v>420</v>
      </c>
      <c r="BO34" t="s">
        <v>483</v>
      </c>
      <c r="BR34" t="s">
        <v>916</v>
      </c>
      <c r="BS34" t="s">
        <v>2195</v>
      </c>
      <c r="BT34" t="s">
        <v>1421</v>
      </c>
      <c r="BU34" t="s">
        <v>351</v>
      </c>
      <c r="BV34" t="s">
        <v>1070</v>
      </c>
      <c r="BW34" t="s">
        <v>1758</v>
      </c>
      <c r="BX34" t="s">
        <v>1788</v>
      </c>
      <c r="CE34" t="s">
        <v>118</v>
      </c>
      <c r="CI34" t="s">
        <v>130</v>
      </c>
      <c r="CJ34" t="s">
        <v>88</v>
      </c>
    </row>
    <row r="35" spans="3:88" ht="12.75">
      <c r="C35" t="s">
        <v>508</v>
      </c>
      <c r="E35" t="s">
        <v>1335</v>
      </c>
      <c r="I35" t="s">
        <v>556</v>
      </c>
      <c r="J35" t="s">
        <v>558</v>
      </c>
      <c r="L35" t="s">
        <v>1698</v>
      </c>
      <c r="P35" t="s">
        <v>615</v>
      </c>
      <c r="Q35" t="s">
        <v>1479</v>
      </c>
      <c r="AH35" t="s">
        <v>1279</v>
      </c>
      <c r="AI35" t="s">
        <v>1034</v>
      </c>
      <c r="AL35" t="s">
        <v>1951</v>
      </c>
      <c r="AP35" t="s">
        <v>2330</v>
      </c>
      <c r="AS35" t="s">
        <v>311</v>
      </c>
      <c r="AV35" t="s">
        <v>942</v>
      </c>
      <c r="AW35" t="s">
        <v>920</v>
      </c>
      <c r="AX35" t="s">
        <v>1815</v>
      </c>
      <c r="AY35" t="s">
        <v>182</v>
      </c>
      <c r="AZ35" t="s">
        <v>1888</v>
      </c>
      <c r="BA35" t="s">
        <v>2257</v>
      </c>
      <c r="BD35" t="s">
        <v>2475</v>
      </c>
      <c r="BE35" t="s">
        <v>211</v>
      </c>
      <c r="BF35" t="s">
        <v>2011</v>
      </c>
      <c r="BG35" t="s">
        <v>227</v>
      </c>
      <c r="BL35" t="s">
        <v>421</v>
      </c>
      <c r="BO35" t="s">
        <v>484</v>
      </c>
      <c r="BR35" t="s">
        <v>920</v>
      </c>
      <c r="BS35" t="s">
        <v>2196</v>
      </c>
      <c r="BT35" t="s">
        <v>1422</v>
      </c>
      <c r="BU35" t="s">
        <v>352</v>
      </c>
      <c r="BV35" t="s">
        <v>1071</v>
      </c>
      <c r="BW35" t="s">
        <v>109</v>
      </c>
      <c r="BX35" t="s">
        <v>1789</v>
      </c>
      <c r="CI35" t="s">
        <v>131</v>
      </c>
      <c r="CJ35" t="s">
        <v>89</v>
      </c>
    </row>
    <row r="36" spans="3:88" ht="12.75">
      <c r="C36" t="s">
        <v>509</v>
      </c>
      <c r="E36" t="s">
        <v>109</v>
      </c>
      <c r="J36" t="s">
        <v>559</v>
      </c>
      <c r="L36" t="s">
        <v>1699</v>
      </c>
      <c r="Q36" t="s">
        <v>1480</v>
      </c>
      <c r="AH36" t="s">
        <v>1280</v>
      </c>
      <c r="AI36" t="s">
        <v>1035</v>
      </c>
      <c r="AL36" t="s">
        <v>1952</v>
      </c>
      <c r="AP36" t="s">
        <v>2331</v>
      </c>
      <c r="AS36" t="s">
        <v>312</v>
      </c>
      <c r="AV36" t="s">
        <v>1562</v>
      </c>
      <c r="AW36" t="s">
        <v>923</v>
      </c>
      <c r="AX36" t="s">
        <v>1816</v>
      </c>
      <c r="AY36" t="s">
        <v>183</v>
      </c>
      <c r="AZ36" t="s">
        <v>1889</v>
      </c>
      <c r="BA36" t="s">
        <v>2258</v>
      </c>
      <c r="BD36" t="s">
        <v>2476</v>
      </c>
      <c r="BE36" t="s">
        <v>212</v>
      </c>
      <c r="BF36" t="s">
        <v>2012</v>
      </c>
      <c r="BL36" t="s">
        <v>422</v>
      </c>
      <c r="BO36" t="s">
        <v>485</v>
      </c>
      <c r="BR36" t="s">
        <v>921</v>
      </c>
      <c r="BS36" t="s">
        <v>109</v>
      </c>
      <c r="BT36" t="s">
        <v>1423</v>
      </c>
      <c r="BU36" t="s">
        <v>353</v>
      </c>
      <c r="BV36" t="s">
        <v>1072</v>
      </c>
      <c r="BW36" t="s">
        <v>375</v>
      </c>
      <c r="BX36" t="s">
        <v>1790</v>
      </c>
      <c r="CI36" t="s">
        <v>132</v>
      </c>
      <c r="CJ36" t="s">
        <v>83</v>
      </c>
    </row>
    <row r="37" spans="3:88" ht="12.75">
      <c r="C37" t="s">
        <v>510</v>
      </c>
      <c r="E37" t="s">
        <v>518</v>
      </c>
      <c r="J37" t="s">
        <v>560</v>
      </c>
      <c r="L37" t="s">
        <v>1700</v>
      </c>
      <c r="Q37" t="s">
        <v>1481</v>
      </c>
      <c r="AH37" t="s">
        <v>1281</v>
      </c>
      <c r="AI37" t="s">
        <v>1036</v>
      </c>
      <c r="AL37" t="s">
        <v>1953</v>
      </c>
      <c r="AP37" t="s">
        <v>2332</v>
      </c>
      <c r="AS37" t="s">
        <v>313</v>
      </c>
      <c r="AV37" t="s">
        <v>1563</v>
      </c>
      <c r="AW37" t="s">
        <v>1365</v>
      </c>
      <c r="AX37" t="s">
        <v>1817</v>
      </c>
      <c r="AY37" t="s">
        <v>184</v>
      </c>
      <c r="AZ37" t="s">
        <v>1890</v>
      </c>
      <c r="BA37" t="s">
        <v>1877</v>
      </c>
      <c r="BD37" t="s">
        <v>2477</v>
      </c>
      <c r="BE37" t="s">
        <v>213</v>
      </c>
      <c r="BF37" t="s">
        <v>942</v>
      </c>
      <c r="BL37" t="s">
        <v>423</v>
      </c>
      <c r="BO37" t="s">
        <v>486</v>
      </c>
      <c r="BR37" t="s">
        <v>923</v>
      </c>
      <c r="BS37" t="s">
        <v>329</v>
      </c>
      <c r="BT37" t="s">
        <v>1429</v>
      </c>
      <c r="BU37" t="s">
        <v>354</v>
      </c>
      <c r="BV37" t="s">
        <v>1073</v>
      </c>
      <c r="BW37" t="s">
        <v>376</v>
      </c>
      <c r="BX37" t="s">
        <v>109</v>
      </c>
      <c r="CI37" t="s">
        <v>133</v>
      </c>
      <c r="CJ37" t="s">
        <v>90</v>
      </c>
    </row>
    <row r="38" spans="3:88" ht="12.75">
      <c r="C38" t="s">
        <v>511</v>
      </c>
      <c r="E38" t="s">
        <v>519</v>
      </c>
      <c r="J38" t="s">
        <v>561</v>
      </c>
      <c r="L38" t="s">
        <v>1701</v>
      </c>
      <c r="Q38" t="s">
        <v>1482</v>
      </c>
      <c r="AH38" t="s">
        <v>109</v>
      </c>
      <c r="AI38" t="s">
        <v>1037</v>
      </c>
      <c r="AL38" t="s">
        <v>1954</v>
      </c>
      <c r="AP38" t="s">
        <v>2333</v>
      </c>
      <c r="AS38" t="s">
        <v>314</v>
      </c>
      <c r="AV38" t="s">
        <v>1564</v>
      </c>
      <c r="AW38" t="s">
        <v>1366</v>
      </c>
      <c r="AX38" t="s">
        <v>1818</v>
      </c>
      <c r="AY38" t="s">
        <v>185</v>
      </c>
      <c r="AZ38" t="s">
        <v>1891</v>
      </c>
      <c r="BA38" t="s">
        <v>2259</v>
      </c>
      <c r="BD38" t="s">
        <v>2478</v>
      </c>
      <c r="BE38" t="s">
        <v>214</v>
      </c>
      <c r="BF38" t="s">
        <v>2013</v>
      </c>
      <c r="BL38" t="s">
        <v>424</v>
      </c>
      <c r="BO38" t="s">
        <v>487</v>
      </c>
      <c r="BR38" t="s">
        <v>925</v>
      </c>
      <c r="BS38" t="s">
        <v>330</v>
      </c>
      <c r="BT38" t="s">
        <v>109</v>
      </c>
      <c r="BU38" t="s">
        <v>355</v>
      </c>
      <c r="BV38" t="s">
        <v>1074</v>
      </c>
      <c r="BW38" t="s">
        <v>377</v>
      </c>
      <c r="BX38" t="s">
        <v>380</v>
      </c>
      <c r="CI38" t="s">
        <v>134</v>
      </c>
      <c r="CJ38" t="s">
        <v>91</v>
      </c>
    </row>
    <row r="39" spans="3:88" ht="12.75">
      <c r="C39" t="s">
        <v>512</v>
      </c>
      <c r="E39" t="s">
        <v>520</v>
      </c>
      <c r="L39" t="s">
        <v>1702</v>
      </c>
      <c r="Q39" t="s">
        <v>1483</v>
      </c>
      <c r="AH39" t="s">
        <v>631</v>
      </c>
      <c r="AI39" t="s">
        <v>1038</v>
      </c>
      <c r="AL39" t="s">
        <v>1955</v>
      </c>
      <c r="AP39" t="s">
        <v>2334</v>
      </c>
      <c r="AS39" t="s">
        <v>315</v>
      </c>
      <c r="AV39" t="s">
        <v>1565</v>
      </c>
      <c r="AW39" t="s">
        <v>1367</v>
      </c>
      <c r="AX39" t="s">
        <v>1819</v>
      </c>
      <c r="AZ39" t="s">
        <v>1417</v>
      </c>
      <c r="BA39" t="s">
        <v>2261</v>
      </c>
      <c r="BD39" t="s">
        <v>2479</v>
      </c>
      <c r="BE39" t="s">
        <v>215</v>
      </c>
      <c r="BF39" t="s">
        <v>2014</v>
      </c>
      <c r="BL39" t="s">
        <v>425</v>
      </c>
      <c r="BO39" t="s">
        <v>488</v>
      </c>
      <c r="BR39" t="s">
        <v>927</v>
      </c>
      <c r="BS39" t="s">
        <v>331</v>
      </c>
      <c r="BT39" t="s">
        <v>332</v>
      </c>
      <c r="BU39" t="s">
        <v>356</v>
      </c>
      <c r="BV39" t="s">
        <v>1075</v>
      </c>
      <c r="BW39" t="s">
        <v>378</v>
      </c>
      <c r="CI39" t="s">
        <v>135</v>
      </c>
      <c r="CJ39" t="s">
        <v>109</v>
      </c>
    </row>
    <row r="40" spans="12:88" ht="12.75">
      <c r="L40" t="s">
        <v>1703</v>
      </c>
      <c r="Q40" t="s">
        <v>1484</v>
      </c>
      <c r="AH40" t="s">
        <v>632</v>
      </c>
      <c r="AI40" t="s">
        <v>1039</v>
      </c>
      <c r="AL40" t="s">
        <v>942</v>
      </c>
      <c r="AP40" t="s">
        <v>2335</v>
      </c>
      <c r="AS40" t="s">
        <v>316</v>
      </c>
      <c r="AV40" t="s">
        <v>1566</v>
      </c>
      <c r="AW40" t="s">
        <v>1368</v>
      </c>
      <c r="AX40" t="s">
        <v>109</v>
      </c>
      <c r="AZ40" t="s">
        <v>1892</v>
      </c>
      <c r="BA40" t="s">
        <v>2260</v>
      </c>
      <c r="BD40" t="s">
        <v>2480</v>
      </c>
      <c r="BE40" t="s">
        <v>216</v>
      </c>
      <c r="BF40" t="s">
        <v>2015</v>
      </c>
      <c r="BL40" t="s">
        <v>426</v>
      </c>
      <c r="BO40" t="s">
        <v>489</v>
      </c>
      <c r="BR40" t="s">
        <v>929</v>
      </c>
      <c r="BT40" t="s">
        <v>333</v>
      </c>
      <c r="BV40" t="s">
        <v>1083</v>
      </c>
      <c r="BW40" t="s">
        <v>379</v>
      </c>
      <c r="CJ40" t="s">
        <v>136</v>
      </c>
    </row>
    <row r="41" spans="12:88" ht="12.75">
      <c r="L41" t="s">
        <v>109</v>
      </c>
      <c r="Q41" t="s">
        <v>109</v>
      </c>
      <c r="AH41" t="s">
        <v>633</v>
      </c>
      <c r="AI41" t="s">
        <v>1040</v>
      </c>
      <c r="AL41" t="s">
        <v>1956</v>
      </c>
      <c r="AP41" t="s">
        <v>2336</v>
      </c>
      <c r="AV41" t="s">
        <v>1568</v>
      </c>
      <c r="AW41" t="s">
        <v>1369</v>
      </c>
      <c r="AX41" t="s">
        <v>172</v>
      </c>
      <c r="AZ41" t="s">
        <v>1893</v>
      </c>
      <c r="BA41" t="s">
        <v>2262</v>
      </c>
      <c r="BD41" t="s">
        <v>1095</v>
      </c>
      <c r="BE41" t="s">
        <v>217</v>
      </c>
      <c r="BF41" t="s">
        <v>2016</v>
      </c>
      <c r="BL41" t="s">
        <v>427</v>
      </c>
      <c r="BO41" t="s">
        <v>259</v>
      </c>
      <c r="BR41" t="s">
        <v>931</v>
      </c>
      <c r="BT41" t="s">
        <v>334</v>
      </c>
      <c r="BV41" t="s">
        <v>1076</v>
      </c>
      <c r="CJ41" t="s">
        <v>137</v>
      </c>
    </row>
    <row r="42" spans="12:74" ht="12.75">
      <c r="L42" t="s">
        <v>564</v>
      </c>
      <c r="Q42" t="s">
        <v>616</v>
      </c>
      <c r="AH42" t="s">
        <v>634</v>
      </c>
      <c r="AI42" t="s">
        <v>109</v>
      </c>
      <c r="AL42" t="s">
        <v>1957</v>
      </c>
      <c r="AP42" t="s">
        <v>2337</v>
      </c>
      <c r="AV42" t="s">
        <v>1569</v>
      </c>
      <c r="AW42" t="s">
        <v>1370</v>
      </c>
      <c r="AX42" t="s">
        <v>173</v>
      </c>
      <c r="AZ42" t="s">
        <v>1894</v>
      </c>
      <c r="BA42" t="s">
        <v>2263</v>
      </c>
      <c r="BD42" t="s">
        <v>2482</v>
      </c>
      <c r="BE42" t="s">
        <v>218</v>
      </c>
      <c r="BF42" t="s">
        <v>2017</v>
      </c>
      <c r="BL42" t="s">
        <v>428</v>
      </c>
      <c r="BO42" t="s">
        <v>490</v>
      </c>
      <c r="BR42" t="s">
        <v>933</v>
      </c>
      <c r="BT42" t="s">
        <v>335</v>
      </c>
      <c r="BV42" t="s">
        <v>1077</v>
      </c>
    </row>
    <row r="43" spans="12:74" ht="12.75">
      <c r="L43" t="s">
        <v>565</v>
      </c>
      <c r="Q43" t="s">
        <v>617</v>
      </c>
      <c r="AH43" t="s">
        <v>635</v>
      </c>
      <c r="AI43" t="s">
        <v>637</v>
      </c>
      <c r="AL43" t="s">
        <v>1958</v>
      </c>
      <c r="AP43" t="s">
        <v>2338</v>
      </c>
      <c r="AV43" t="s">
        <v>1570</v>
      </c>
      <c r="AW43" t="s">
        <v>1298</v>
      </c>
      <c r="AX43" t="s">
        <v>174</v>
      </c>
      <c r="AZ43" t="s">
        <v>1895</v>
      </c>
      <c r="BA43" t="s">
        <v>1603</v>
      </c>
      <c r="BD43" t="s">
        <v>2484</v>
      </c>
      <c r="BF43" t="s">
        <v>109</v>
      </c>
      <c r="BL43" t="s">
        <v>429</v>
      </c>
      <c r="BO43" t="s">
        <v>491</v>
      </c>
      <c r="BR43" t="s">
        <v>934</v>
      </c>
      <c r="BT43" t="s">
        <v>336</v>
      </c>
      <c r="BV43" t="s">
        <v>1078</v>
      </c>
    </row>
    <row r="44" spans="12:74" ht="12.75">
      <c r="L44" t="s">
        <v>566</v>
      </c>
      <c r="Q44" t="s">
        <v>618</v>
      </c>
      <c r="AH44" t="s">
        <v>636</v>
      </c>
      <c r="AI44" t="s">
        <v>638</v>
      </c>
      <c r="AL44" t="s">
        <v>1959</v>
      </c>
      <c r="AP44" t="s">
        <v>2339</v>
      </c>
      <c r="AV44" t="s">
        <v>109</v>
      </c>
      <c r="AW44" t="s">
        <v>1371</v>
      </c>
      <c r="AX44" t="s">
        <v>175</v>
      </c>
      <c r="AZ44" t="s">
        <v>1896</v>
      </c>
      <c r="BA44" t="s">
        <v>2264</v>
      </c>
      <c r="BD44" t="s">
        <v>2483</v>
      </c>
      <c r="BF44" t="s">
        <v>219</v>
      </c>
      <c r="BL44" t="s">
        <v>430</v>
      </c>
      <c r="BO44" t="s">
        <v>492</v>
      </c>
      <c r="BR44" t="s">
        <v>936</v>
      </c>
      <c r="BT44" t="s">
        <v>337</v>
      </c>
      <c r="BV44" t="s">
        <v>1079</v>
      </c>
    </row>
    <row r="45" spans="12:74" ht="12.75">
      <c r="L45" t="s">
        <v>567</v>
      </c>
      <c r="Q45" t="s">
        <v>619</v>
      </c>
      <c r="AI45" t="s">
        <v>639</v>
      </c>
      <c r="AL45" t="s">
        <v>1960</v>
      </c>
      <c r="AP45" t="s">
        <v>2328</v>
      </c>
      <c r="AV45" t="s">
        <v>162</v>
      </c>
      <c r="AW45" t="s">
        <v>1095</v>
      </c>
      <c r="AX45" t="s">
        <v>176</v>
      </c>
      <c r="AZ45" t="s">
        <v>1901</v>
      </c>
      <c r="BA45" t="s">
        <v>2265</v>
      </c>
      <c r="BD45" t="s">
        <v>2485</v>
      </c>
      <c r="BF45" t="s">
        <v>220</v>
      </c>
      <c r="BL45" t="s">
        <v>431</v>
      </c>
      <c r="BO45" t="s">
        <v>493</v>
      </c>
      <c r="BR45" t="s">
        <v>938</v>
      </c>
      <c r="BT45" t="s">
        <v>338</v>
      </c>
      <c r="BV45" t="s">
        <v>1080</v>
      </c>
    </row>
    <row r="46" spans="12:74" ht="12.75">
      <c r="L46" t="s">
        <v>568</v>
      </c>
      <c r="Q46" t="s">
        <v>620</v>
      </c>
      <c r="AI46" t="s">
        <v>640</v>
      </c>
      <c r="AL46" t="s">
        <v>1961</v>
      </c>
      <c r="AP46" t="s">
        <v>109</v>
      </c>
      <c r="AV46" t="s">
        <v>163</v>
      </c>
      <c r="AW46" t="s">
        <v>1372</v>
      </c>
      <c r="AX46" t="s">
        <v>177</v>
      </c>
      <c r="AZ46" t="s">
        <v>1902</v>
      </c>
      <c r="BA46" t="s">
        <v>2266</v>
      </c>
      <c r="BD46" t="s">
        <v>2486</v>
      </c>
      <c r="BF46" t="s">
        <v>221</v>
      </c>
      <c r="BL46" t="s">
        <v>432</v>
      </c>
      <c r="BO46" t="s">
        <v>494</v>
      </c>
      <c r="BR46" t="s">
        <v>942</v>
      </c>
      <c r="BT46" t="s">
        <v>339</v>
      </c>
      <c r="BV46" t="s">
        <v>1081</v>
      </c>
    </row>
    <row r="47" spans="12:74" ht="12.75">
      <c r="L47" t="s">
        <v>569</v>
      </c>
      <c r="Q47" t="s">
        <v>621</v>
      </c>
      <c r="AI47" t="s">
        <v>641</v>
      </c>
      <c r="AL47" t="s">
        <v>1962</v>
      </c>
      <c r="AP47" t="s">
        <v>297</v>
      </c>
      <c r="AV47" t="s">
        <v>164</v>
      </c>
      <c r="AW47" t="s">
        <v>1373</v>
      </c>
      <c r="AX47" t="s">
        <v>178</v>
      </c>
      <c r="AZ47" t="s">
        <v>109</v>
      </c>
      <c r="BA47" t="s">
        <v>2267</v>
      </c>
      <c r="BD47" t="s">
        <v>2481</v>
      </c>
      <c r="BF47" t="s">
        <v>222</v>
      </c>
      <c r="BL47" t="s">
        <v>433</v>
      </c>
      <c r="BO47" t="s">
        <v>495</v>
      </c>
      <c r="BR47" t="s">
        <v>944</v>
      </c>
      <c r="BT47" t="s">
        <v>340</v>
      </c>
      <c r="BV47" t="s">
        <v>1082</v>
      </c>
    </row>
    <row r="48" spans="12:74" ht="12.75">
      <c r="L48" t="s">
        <v>570</v>
      </c>
      <c r="Q48" t="s">
        <v>622</v>
      </c>
      <c r="AI48" t="s">
        <v>642</v>
      </c>
      <c r="AL48" t="s">
        <v>109</v>
      </c>
      <c r="AP48" t="s">
        <v>298</v>
      </c>
      <c r="AV48" t="s">
        <v>165</v>
      </c>
      <c r="AW48" t="s">
        <v>1374</v>
      </c>
      <c r="AX48" t="s">
        <v>179</v>
      </c>
      <c r="AZ48" t="s">
        <v>186</v>
      </c>
      <c r="BA48" t="s">
        <v>2268</v>
      </c>
      <c r="BD48" t="s">
        <v>109</v>
      </c>
      <c r="BL48" t="s">
        <v>434</v>
      </c>
      <c r="BO48" t="s">
        <v>496</v>
      </c>
      <c r="BR48" t="s">
        <v>946</v>
      </c>
      <c r="BV48" t="s">
        <v>1084</v>
      </c>
    </row>
    <row r="49" spans="12:74" ht="12.75">
      <c r="L49" t="s">
        <v>571</v>
      </c>
      <c r="Q49" t="s">
        <v>374</v>
      </c>
      <c r="AI49" t="s">
        <v>643</v>
      </c>
      <c r="AL49" t="s">
        <v>650</v>
      </c>
      <c r="AP49" t="s">
        <v>299</v>
      </c>
      <c r="AV49" t="s">
        <v>166</v>
      </c>
      <c r="AW49" t="s">
        <v>1375</v>
      </c>
      <c r="AX49" t="s">
        <v>180</v>
      </c>
      <c r="AZ49" t="s">
        <v>187</v>
      </c>
      <c r="BA49" t="s">
        <v>2269</v>
      </c>
      <c r="BD49" t="s">
        <v>207</v>
      </c>
      <c r="BL49" t="s">
        <v>435</v>
      </c>
      <c r="BR49" t="s">
        <v>940</v>
      </c>
      <c r="BV49" t="s">
        <v>109</v>
      </c>
    </row>
    <row r="50" spans="12:74" ht="12.75">
      <c r="L50" t="s">
        <v>572</v>
      </c>
      <c r="AI50" t="s">
        <v>644</v>
      </c>
      <c r="AL50" t="s">
        <v>651</v>
      </c>
      <c r="AP50" t="s">
        <v>300</v>
      </c>
      <c r="AV50" t="s">
        <v>167</v>
      </c>
      <c r="AW50" t="s">
        <v>1376</v>
      </c>
      <c r="AZ50" t="s">
        <v>188</v>
      </c>
      <c r="BA50" t="s">
        <v>2270</v>
      </c>
      <c r="BD50" t="s">
        <v>208</v>
      </c>
      <c r="BL50" t="s">
        <v>436</v>
      </c>
      <c r="BR50" t="s">
        <v>949</v>
      </c>
      <c r="BV50" t="s">
        <v>357</v>
      </c>
    </row>
    <row r="51" spans="12:74" ht="12.75">
      <c r="L51" t="s">
        <v>573</v>
      </c>
      <c r="AI51" t="s">
        <v>645</v>
      </c>
      <c r="AL51" t="s">
        <v>652</v>
      </c>
      <c r="AP51" t="s">
        <v>301</v>
      </c>
      <c r="AW51" t="s">
        <v>1377</v>
      </c>
      <c r="AZ51" t="s">
        <v>189</v>
      </c>
      <c r="BA51" t="s">
        <v>2271</v>
      </c>
      <c r="BL51" t="s">
        <v>437</v>
      </c>
      <c r="BR51" t="s">
        <v>951</v>
      </c>
      <c r="BV51" t="s">
        <v>358</v>
      </c>
    </row>
    <row r="52" spans="12:74" ht="12.75">
      <c r="L52" t="s">
        <v>574</v>
      </c>
      <c r="AI52" t="s">
        <v>646</v>
      </c>
      <c r="AL52" t="s">
        <v>653</v>
      </c>
      <c r="AP52" t="s">
        <v>302</v>
      </c>
      <c r="AW52" t="s">
        <v>1378</v>
      </c>
      <c r="AZ52" t="s">
        <v>190</v>
      </c>
      <c r="BA52" t="s">
        <v>2272</v>
      </c>
      <c r="BL52" t="s">
        <v>438</v>
      </c>
      <c r="BR52" t="s">
        <v>953</v>
      </c>
      <c r="BV52" t="s">
        <v>359</v>
      </c>
    </row>
    <row r="53" spans="12:74" ht="12.75">
      <c r="L53" t="s">
        <v>575</v>
      </c>
      <c r="AL53" t="s">
        <v>654</v>
      </c>
      <c r="AP53" t="s">
        <v>303</v>
      </c>
      <c r="AW53" t="s">
        <v>109</v>
      </c>
      <c r="AZ53" t="s">
        <v>191</v>
      </c>
      <c r="BA53" t="s">
        <v>2015</v>
      </c>
      <c r="BL53" t="s">
        <v>439</v>
      </c>
      <c r="BR53" t="s">
        <v>955</v>
      </c>
      <c r="BV53" t="s">
        <v>360</v>
      </c>
    </row>
    <row r="54" spans="12:74" ht="12.75">
      <c r="L54" t="s">
        <v>576</v>
      </c>
      <c r="AL54" t="s">
        <v>655</v>
      </c>
      <c r="AP54" t="s">
        <v>304</v>
      </c>
      <c r="AW54" t="s">
        <v>168</v>
      </c>
      <c r="BA54" t="s">
        <v>2273</v>
      </c>
      <c r="BL54" t="s">
        <v>440</v>
      </c>
      <c r="BR54" t="s">
        <v>957</v>
      </c>
      <c r="BV54" t="s">
        <v>361</v>
      </c>
    </row>
    <row r="55" spans="12:74" ht="12.75">
      <c r="L55" t="s">
        <v>577</v>
      </c>
      <c r="AL55" t="s">
        <v>656</v>
      </c>
      <c r="AP55" t="s">
        <v>305</v>
      </c>
      <c r="AW55" t="s">
        <v>169</v>
      </c>
      <c r="BA55" t="s">
        <v>2274</v>
      </c>
      <c r="BL55" t="s">
        <v>441</v>
      </c>
      <c r="BR55" t="s">
        <v>959</v>
      </c>
      <c r="BV55" t="s">
        <v>362</v>
      </c>
    </row>
    <row r="56" spans="12:74" ht="12.75">
      <c r="L56" t="s">
        <v>578</v>
      </c>
      <c r="AL56" t="s">
        <v>657</v>
      </c>
      <c r="AP56" t="s">
        <v>306</v>
      </c>
      <c r="AW56" t="s">
        <v>170</v>
      </c>
      <c r="BA56" t="s">
        <v>2275</v>
      </c>
      <c r="BL56" t="s">
        <v>442</v>
      </c>
      <c r="BR56" t="s">
        <v>961</v>
      </c>
      <c r="BV56" t="s">
        <v>363</v>
      </c>
    </row>
    <row r="57" spans="12:74" ht="12.75">
      <c r="L57" t="s">
        <v>579</v>
      </c>
      <c r="AL57" t="s">
        <v>658</v>
      </c>
      <c r="AW57" t="s">
        <v>171</v>
      </c>
      <c r="BA57" t="s">
        <v>2276</v>
      </c>
      <c r="BL57" t="s">
        <v>443</v>
      </c>
      <c r="BR57" t="s">
        <v>963</v>
      </c>
      <c r="BV57" t="s">
        <v>364</v>
      </c>
    </row>
    <row r="58" spans="12:74" ht="12.75">
      <c r="L58" t="s">
        <v>580</v>
      </c>
      <c r="AL58" t="s">
        <v>659</v>
      </c>
      <c r="BA58" t="s">
        <v>2277</v>
      </c>
      <c r="BL58" t="s">
        <v>444</v>
      </c>
      <c r="BR58" t="s">
        <v>965</v>
      </c>
      <c r="BV58" t="s">
        <v>365</v>
      </c>
    </row>
    <row r="59" spans="12:74" ht="12.75">
      <c r="L59" t="s">
        <v>581</v>
      </c>
      <c r="AL59" t="s">
        <v>660</v>
      </c>
      <c r="BA59" t="s">
        <v>109</v>
      </c>
      <c r="BL59" t="s">
        <v>445</v>
      </c>
      <c r="BR59" t="s">
        <v>967</v>
      </c>
      <c r="BV59" t="s">
        <v>366</v>
      </c>
    </row>
    <row r="60" spans="12:74" ht="12.75">
      <c r="L60" t="s">
        <v>582</v>
      </c>
      <c r="AL60" t="s">
        <v>661</v>
      </c>
      <c r="BA60" t="s">
        <v>192</v>
      </c>
      <c r="BL60" t="s">
        <v>446</v>
      </c>
      <c r="BR60" t="s">
        <v>969</v>
      </c>
      <c r="BV60" t="s">
        <v>367</v>
      </c>
    </row>
    <row r="61" spans="12:74" ht="12.75">
      <c r="L61" t="s">
        <v>583</v>
      </c>
      <c r="BA61" t="s">
        <v>193</v>
      </c>
      <c r="BL61" t="s">
        <v>447</v>
      </c>
      <c r="BR61" t="s">
        <v>971</v>
      </c>
      <c r="BV61" t="s">
        <v>368</v>
      </c>
    </row>
    <row r="62" spans="12:74" ht="12.75">
      <c r="L62" t="s">
        <v>584</v>
      </c>
      <c r="BA62" t="s">
        <v>194</v>
      </c>
      <c r="BL62" t="s">
        <v>448</v>
      </c>
      <c r="BR62" t="s">
        <v>973</v>
      </c>
      <c r="BV62" t="s">
        <v>369</v>
      </c>
    </row>
    <row r="63" spans="12:74" ht="12.75">
      <c r="L63" t="s">
        <v>585</v>
      </c>
      <c r="BA63" t="s">
        <v>195</v>
      </c>
      <c r="BL63" t="s">
        <v>449</v>
      </c>
      <c r="BR63" t="s">
        <v>948</v>
      </c>
      <c r="BV63" t="s">
        <v>370</v>
      </c>
    </row>
    <row r="64" spans="12:74" ht="12.75">
      <c r="L64" t="s">
        <v>586</v>
      </c>
      <c r="BA64" t="s">
        <v>196</v>
      </c>
      <c r="BL64" t="s">
        <v>450</v>
      </c>
      <c r="BR64" t="s">
        <v>975</v>
      </c>
      <c r="BV64" t="s">
        <v>371</v>
      </c>
    </row>
    <row r="65" spans="12:74" ht="12.75">
      <c r="L65" t="s">
        <v>587</v>
      </c>
      <c r="BA65" t="s">
        <v>197</v>
      </c>
      <c r="BL65" t="s">
        <v>451</v>
      </c>
      <c r="BR65" t="s">
        <v>109</v>
      </c>
      <c r="BV65" t="s">
        <v>372</v>
      </c>
    </row>
    <row r="66" spans="12:74" ht="12.75">
      <c r="L66" t="s">
        <v>588</v>
      </c>
      <c r="BA66" t="s">
        <v>198</v>
      </c>
      <c r="BL66" t="s">
        <v>452</v>
      </c>
      <c r="BR66" t="s">
        <v>317</v>
      </c>
      <c r="BV66" t="s">
        <v>373</v>
      </c>
    </row>
    <row r="67" spans="12:74" ht="12.75">
      <c r="L67" t="s">
        <v>589</v>
      </c>
      <c r="BA67" t="s">
        <v>199</v>
      </c>
      <c r="BL67" t="s">
        <v>453</v>
      </c>
      <c r="BR67" t="s">
        <v>318</v>
      </c>
      <c r="BV67" t="s">
        <v>374</v>
      </c>
    </row>
    <row r="68" spans="12:70" ht="12.75">
      <c r="L68" t="s">
        <v>590</v>
      </c>
      <c r="BA68" t="s">
        <v>200</v>
      </c>
      <c r="BL68" t="s">
        <v>454</v>
      </c>
      <c r="BR68" t="s">
        <v>319</v>
      </c>
    </row>
    <row r="69" spans="12:70" ht="12.75">
      <c r="L69" t="s">
        <v>591</v>
      </c>
      <c r="BL69" t="s">
        <v>455</v>
      </c>
      <c r="BR69" t="s">
        <v>320</v>
      </c>
    </row>
    <row r="70" spans="12:70" ht="12.75">
      <c r="L70" t="s">
        <v>592</v>
      </c>
      <c r="BL70" t="s">
        <v>456</v>
      </c>
      <c r="BR70" t="s">
        <v>321</v>
      </c>
    </row>
    <row r="71" spans="12:70" ht="12.75">
      <c r="L71" t="s">
        <v>593</v>
      </c>
      <c r="BL71" t="s">
        <v>457</v>
      </c>
      <c r="BR71" t="s">
        <v>322</v>
      </c>
    </row>
    <row r="72" spans="12:70" ht="12.75">
      <c r="L72" t="s">
        <v>594</v>
      </c>
      <c r="BL72" t="s">
        <v>458</v>
      </c>
      <c r="BR72" t="s">
        <v>323</v>
      </c>
    </row>
    <row r="73" spans="12:70" ht="12.75">
      <c r="L73" t="s">
        <v>595</v>
      </c>
      <c r="BL73" t="s">
        <v>459</v>
      </c>
      <c r="BR73" t="s">
        <v>324</v>
      </c>
    </row>
    <row r="74" spans="12:70" ht="12.75">
      <c r="L74" t="s">
        <v>596</v>
      </c>
      <c r="BL74" t="s">
        <v>460</v>
      </c>
      <c r="BR74" t="s">
        <v>325</v>
      </c>
    </row>
    <row r="75" spans="12:70" ht="12.75">
      <c r="L75" t="s">
        <v>597</v>
      </c>
      <c r="BL75" t="s">
        <v>461</v>
      </c>
      <c r="BR75" t="s">
        <v>326</v>
      </c>
    </row>
    <row r="76" spans="12:70" ht="12.75">
      <c r="L76" t="s">
        <v>598</v>
      </c>
      <c r="BL76" t="s">
        <v>462</v>
      </c>
      <c r="BR76" t="s">
        <v>327</v>
      </c>
    </row>
    <row r="77" spans="12:70" ht="12.75">
      <c r="L77" t="s">
        <v>599</v>
      </c>
      <c r="BL77" t="s">
        <v>463</v>
      </c>
      <c r="BR77" t="s">
        <v>328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H3" sqref="H3"/>
    </sheetView>
  </sheetViews>
  <sheetFormatPr defaultColWidth="9.00390625" defaultRowHeight="12.75"/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5" sqref="F25"/>
    </sheetView>
  </sheetViews>
  <sheetFormatPr defaultColWidth="9.00390625" defaultRowHeight="12.75"/>
  <sheetData>
    <row r="1" ht="12.75">
      <c r="A1" t="s">
        <v>755</v>
      </c>
    </row>
    <row r="2" ht="12.75">
      <c r="A2" t="s">
        <v>756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1.25390625" style="0" customWidth="1"/>
    <col min="2" max="2" width="25.125" style="0" customWidth="1"/>
  </cols>
  <sheetData>
    <row r="1" spans="1:2" ht="12.75">
      <c r="A1" s="8" t="s">
        <v>757</v>
      </c>
      <c r="B1" s="16" t="str">
        <f>SUBSTITUTE(SUBSTITUTE(SUBSTITUTE(SUBSTITUTE(Форма!C$3," ","_"),"(","_"),")","_"),"-","_")</f>
        <v>___Республика_Марий_Эл</v>
      </c>
    </row>
    <row r="2" spans="1:2" ht="12.75">
      <c r="A2" s="8" t="s">
        <v>784</v>
      </c>
      <c r="B2" s="17">
        <f>T(Форма!C13)</f>
      </c>
    </row>
    <row r="3" spans="1:2" ht="12.75">
      <c r="A3" s="8" t="s">
        <v>785</v>
      </c>
      <c r="B3" s="16">
        <f>T(Форма!C37)</f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8.25390625" style="0" customWidth="1"/>
    <col min="2" max="2" width="9.625" style="0" customWidth="1"/>
    <col min="3" max="6" width="18.25390625" style="0" customWidth="1"/>
  </cols>
  <sheetData>
    <row r="1" spans="1:6" ht="12.75">
      <c r="A1" s="8"/>
      <c r="B1" s="8"/>
      <c r="C1" s="8" t="s">
        <v>821</v>
      </c>
      <c r="D1" s="8" t="s">
        <v>753</v>
      </c>
      <c r="E1" s="8" t="s">
        <v>754</v>
      </c>
      <c r="F1" s="22" t="s">
        <v>833</v>
      </c>
    </row>
    <row r="2" spans="1:6" ht="12.75">
      <c r="A2" s="8" t="s">
        <v>797</v>
      </c>
      <c r="B2" s="57" t="s">
        <v>820</v>
      </c>
      <c r="C2" s="18"/>
      <c r="D2" s="16"/>
      <c r="E2" s="16"/>
      <c r="F2" s="8"/>
    </row>
    <row r="3" spans="1:6" ht="12.75">
      <c r="A3" s="8" t="s">
        <v>798</v>
      </c>
      <c r="B3" s="57"/>
      <c r="C3" s="19">
        <f>T(Форма!C7)</f>
      </c>
      <c r="D3" s="20">
        <f>T(Форма!C11)</f>
      </c>
      <c r="E3" s="21"/>
      <c r="F3" s="18">
        <f>T(Форма!C7)</f>
      </c>
    </row>
    <row r="4" spans="1:6" ht="12.75">
      <c r="A4" s="8" t="s">
        <v>800</v>
      </c>
      <c r="B4" s="57"/>
      <c r="C4" s="18">
        <f>T(Форма!A52)</f>
      </c>
      <c r="D4" s="20">
        <f>T(Форма!B52)</f>
      </c>
      <c r="E4" s="18">
        <f>T(Форма!D52)</f>
      </c>
      <c r="F4" s="18">
        <f>T(Форма!A52)</f>
      </c>
    </row>
    <row r="5" spans="1:6" ht="12.75">
      <c r="A5" s="8" t="s">
        <v>801</v>
      </c>
      <c r="B5" s="57"/>
      <c r="C5" s="18">
        <f>T(Форма!A53)</f>
      </c>
      <c r="D5" s="20">
        <f>T(Форма!B53)</f>
      </c>
      <c r="E5" s="18">
        <f>T(Форма!D53)</f>
      </c>
      <c r="F5" s="18">
        <f>T(Форма!A53)</f>
      </c>
    </row>
    <row r="6" spans="1:6" ht="12.75">
      <c r="A6" s="8" t="s">
        <v>802</v>
      </c>
      <c r="B6" s="57"/>
      <c r="C6" s="18">
        <f>T(Форма!A54)</f>
      </c>
      <c r="D6" s="20">
        <f>T(Форма!B54)</f>
      </c>
      <c r="E6" s="18">
        <f>T(Форма!D54)</f>
      </c>
      <c r="F6" s="18">
        <f>T(Форма!A54)</f>
      </c>
    </row>
    <row r="7" spans="1:6" ht="12.75">
      <c r="A7" s="8" t="s">
        <v>803</v>
      </c>
      <c r="B7" s="57"/>
      <c r="C7" s="18">
        <f>T(Форма!A55)</f>
      </c>
      <c r="D7" s="20">
        <f>T(Форма!B55)</f>
      </c>
      <c r="E7" s="18">
        <f>T(Форма!D55)</f>
      </c>
      <c r="F7" s="18">
        <f>T(Форма!A55)</f>
      </c>
    </row>
    <row r="8" spans="1:6" ht="12.75">
      <c r="A8" s="8" t="s">
        <v>804</v>
      </c>
      <c r="B8" s="57"/>
      <c r="C8" s="18">
        <f>T(Форма!A56)</f>
      </c>
      <c r="D8" s="20">
        <f>T(Форма!B56)</f>
      </c>
      <c r="E8" s="18">
        <f>T(Форма!D56)</f>
      </c>
      <c r="F8" s="18">
        <f>T(Форма!A56)</f>
      </c>
    </row>
    <row r="9" spans="1:6" ht="12.75">
      <c r="A9" s="8" t="s">
        <v>805</v>
      </c>
      <c r="B9" s="57"/>
      <c r="C9" s="18">
        <f>T(Форма!A57)</f>
      </c>
      <c r="D9" s="20">
        <f>T(Форма!B57)</f>
      </c>
      <c r="E9" s="18">
        <f>T(Форма!D57)</f>
      </c>
      <c r="F9" s="18">
        <f>T(Форма!A57)</f>
      </c>
    </row>
    <row r="10" spans="1:6" ht="12.75">
      <c r="A10" s="8" t="s">
        <v>806</v>
      </c>
      <c r="B10" s="57"/>
      <c r="C10" s="18">
        <f>T(Форма!A58)</f>
      </c>
      <c r="D10" s="20">
        <f>T(Форма!B58)</f>
      </c>
      <c r="E10" s="18">
        <f>T(Форма!D58)</f>
      </c>
      <c r="F10" s="18">
        <f>T(Форма!A58)</f>
      </c>
    </row>
    <row r="11" spans="1:6" ht="12.75">
      <c r="A11" s="8" t="s">
        <v>807</v>
      </c>
      <c r="B11" s="57"/>
      <c r="C11" s="18">
        <f>T(Форма!A59)</f>
      </c>
      <c r="D11" s="20">
        <f>T(Форма!B59)</f>
      </c>
      <c r="E11" s="18">
        <f>T(Форма!D59)</f>
      </c>
      <c r="F11" s="18">
        <f>T(Форма!A59)</f>
      </c>
    </row>
    <row r="12" spans="1:6" ht="12.75">
      <c r="A12" s="8" t="s">
        <v>808</v>
      </c>
      <c r="B12" s="57"/>
      <c r="C12" s="18">
        <f>T(Форма!A60)</f>
      </c>
      <c r="D12" s="20">
        <f>T(Форма!B60)</f>
      </c>
      <c r="E12" s="18">
        <f>T(Форма!D60)</f>
      </c>
      <c r="F12" s="18">
        <f>T(Форма!A60)</f>
      </c>
    </row>
    <row r="13" spans="1:6" ht="12.75">
      <c r="A13" s="8" t="s">
        <v>809</v>
      </c>
      <c r="B13" s="57"/>
      <c r="C13" s="18">
        <f>T(Форма!A61)</f>
      </c>
      <c r="D13" s="20">
        <f>T(Форма!B61)</f>
      </c>
      <c r="E13" s="18">
        <f>T(Форма!D61)</f>
      </c>
      <c r="F13" s="18">
        <f>T(Форма!A61)</f>
      </c>
    </row>
    <row r="14" spans="1:6" ht="12.75">
      <c r="A14" s="8" t="s">
        <v>810</v>
      </c>
      <c r="B14" s="57"/>
      <c r="C14" s="18">
        <f>T(Форма!A62)</f>
      </c>
      <c r="D14" s="20">
        <f>T(Форма!B62)</f>
      </c>
      <c r="E14" s="18">
        <f>T(Форма!D62)</f>
      </c>
      <c r="F14" s="18">
        <f>T(Форма!A62)</f>
      </c>
    </row>
    <row r="15" spans="1:6" ht="12.75">
      <c r="A15" s="8" t="s">
        <v>811</v>
      </c>
      <c r="B15" s="57"/>
      <c r="C15" s="18">
        <f>T(Форма!A63)</f>
      </c>
      <c r="D15" s="20">
        <f>T(Форма!B63)</f>
      </c>
      <c r="E15" s="18">
        <f>T(Форма!D63)</f>
      </c>
      <c r="F15" s="18">
        <f>T(Форма!A63)</f>
      </c>
    </row>
    <row r="16" spans="1:6" ht="12.75">
      <c r="A16" s="8" t="s">
        <v>812</v>
      </c>
      <c r="B16" s="57"/>
      <c r="C16" s="18">
        <f>T(Форма!A64)</f>
      </c>
      <c r="D16" s="20">
        <f>T(Форма!B64)</f>
      </c>
      <c r="E16" s="18">
        <f>T(Форма!D64)</f>
      </c>
      <c r="F16" s="18">
        <f>T(Форма!A64)</f>
      </c>
    </row>
    <row r="17" spans="1:6" ht="12.75">
      <c r="A17" s="8" t="s">
        <v>813</v>
      </c>
      <c r="B17" s="57"/>
      <c r="C17" s="18">
        <f>T(Форма!A65)</f>
      </c>
      <c r="D17" s="20">
        <f>T(Форма!B65)</f>
      </c>
      <c r="E17" s="18">
        <f>T(Форма!D65)</f>
      </c>
      <c r="F17" s="18">
        <f>T(Форма!A65)</f>
      </c>
    </row>
    <row r="18" spans="1:6" ht="12.75">
      <c r="A18" s="8" t="s">
        <v>814</v>
      </c>
      <c r="B18" s="57"/>
      <c r="C18" s="18">
        <f>T(Форма!A66)</f>
      </c>
      <c r="D18" s="20">
        <f>T(Форма!B66)</f>
      </c>
      <c r="E18" s="18">
        <f>T(Форма!D66)</f>
      </c>
      <c r="F18" s="18">
        <f>T(Форма!A66)</f>
      </c>
    </row>
    <row r="19" spans="1:6" ht="12.75">
      <c r="A19" s="8" t="s">
        <v>815</v>
      </c>
      <c r="B19" s="57"/>
      <c r="C19" s="18">
        <f>T(Форма!A67)</f>
      </c>
      <c r="D19" s="20">
        <f>T(Форма!B67)</f>
      </c>
      <c r="E19" s="18">
        <f>T(Форма!D67)</f>
      </c>
      <c r="F19" s="18">
        <f>T(Форма!A67)</f>
      </c>
    </row>
    <row r="20" spans="1:6" ht="12.75">
      <c r="A20" s="8" t="s">
        <v>816</v>
      </c>
      <c r="B20" s="57"/>
      <c r="C20" s="18">
        <f>T(Форма!A68)</f>
      </c>
      <c r="D20" s="20">
        <f>T(Форма!B68)</f>
      </c>
      <c r="E20" s="18">
        <f>T(Форма!D68)</f>
      </c>
      <c r="F20" s="18">
        <f>T(Форма!A68)</f>
      </c>
    </row>
    <row r="21" spans="1:6" ht="12.75">
      <c r="A21" s="8" t="s">
        <v>817</v>
      </c>
      <c r="B21" s="57"/>
      <c r="C21" s="18">
        <f>T(Форма!A69)</f>
      </c>
      <c r="D21" s="20">
        <f>T(Форма!B69)</f>
      </c>
      <c r="E21" s="18">
        <f>T(Форма!D69)</f>
      </c>
      <c r="F21" s="18">
        <f>T(Форма!A69)</f>
      </c>
    </row>
    <row r="22" spans="1:6" ht="12.75">
      <c r="A22" s="8" t="s">
        <v>818</v>
      </c>
      <c r="B22" s="57"/>
      <c r="C22" s="18">
        <f>T(Форма!A70)</f>
      </c>
      <c r="D22" s="20">
        <f>T(Форма!B70)</f>
      </c>
      <c r="E22" s="18">
        <f>T(Форма!D70)</f>
      </c>
      <c r="F22" s="18">
        <f>T(Форма!A70)</f>
      </c>
    </row>
    <row r="23" spans="1:6" ht="12.75">
      <c r="A23" s="8" t="s">
        <v>819</v>
      </c>
      <c r="B23" s="57"/>
      <c r="C23" s="18">
        <f>T(Форма!A71)</f>
      </c>
      <c r="D23" s="20">
        <f>T(Форма!B71)</f>
      </c>
      <c r="E23" s="18">
        <f>T(Форма!D71)</f>
      </c>
      <c r="F23" s="18">
        <f>T(Форма!A71)</f>
      </c>
    </row>
    <row r="24" spans="1:6" ht="12.75">
      <c r="A24" s="8" t="s">
        <v>799</v>
      </c>
      <c r="B24" s="8"/>
      <c r="C24" s="16"/>
      <c r="D24" s="20">
        <f>T(Форма!C35)</f>
      </c>
      <c r="E24" s="16"/>
      <c r="F24" s="18">
        <f>T(Форма!C31)</f>
      </c>
    </row>
  </sheetData>
  <sheetProtection password="E16C" sheet="1"/>
  <mergeCells count="1">
    <mergeCell ref="B2:B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5" sqref="C5"/>
    </sheetView>
  </sheetViews>
  <sheetFormatPr defaultColWidth="9.00390625" defaultRowHeight="12.75"/>
  <sheetData>
    <row r="1" spans="1:3" ht="12.75">
      <c r="A1" t="s">
        <v>105</v>
      </c>
      <c r="B1" t="s">
        <v>106</v>
      </c>
      <c r="C1" t="s">
        <v>107</v>
      </c>
    </row>
    <row r="2" spans="1:3" ht="12.75">
      <c r="A2" t="s">
        <v>763</v>
      </c>
      <c r="B2" t="s">
        <v>772</v>
      </c>
      <c r="C2" t="s">
        <v>777</v>
      </c>
    </row>
    <row r="3" spans="1:3" ht="12.75">
      <c r="A3" t="s">
        <v>764</v>
      </c>
      <c r="B3" t="s">
        <v>773</v>
      </c>
      <c r="C3" t="s">
        <v>778</v>
      </c>
    </row>
    <row r="4" spans="1:3" ht="12.75">
      <c r="A4" t="s">
        <v>765</v>
      </c>
      <c r="B4" t="s">
        <v>774</v>
      </c>
      <c r="C4" t="s">
        <v>835</v>
      </c>
    </row>
    <row r="5" spans="1:3" ht="12.75">
      <c r="A5" t="s">
        <v>766</v>
      </c>
      <c r="B5" t="s">
        <v>775</v>
      </c>
      <c r="C5" t="s">
        <v>779</v>
      </c>
    </row>
    <row r="6" spans="1:3" ht="12.75">
      <c r="A6" t="s">
        <v>767</v>
      </c>
      <c r="B6" t="s">
        <v>776</v>
      </c>
      <c r="C6" t="s">
        <v>780</v>
      </c>
    </row>
    <row r="7" spans="1:3" ht="12.75">
      <c r="A7" t="s">
        <v>768</v>
      </c>
      <c r="C7" t="s">
        <v>781</v>
      </c>
    </row>
    <row r="8" spans="1:3" ht="12.75">
      <c r="A8" t="s">
        <v>769</v>
      </c>
      <c r="C8" t="s">
        <v>782</v>
      </c>
    </row>
    <row r="9" spans="1:3" ht="12.75">
      <c r="A9" t="s">
        <v>770</v>
      </c>
      <c r="C9" t="s">
        <v>783</v>
      </c>
    </row>
    <row r="10" ht="12.75">
      <c r="A10" t="s">
        <v>771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I11" sqref="I11"/>
    </sheetView>
  </sheetViews>
  <sheetFormatPr defaultColWidth="9.00390625" defaultRowHeight="12.75"/>
  <sheetData>
    <row r="1" ht="12.75">
      <c r="A1">
        <v>2007</v>
      </c>
    </row>
    <row r="2" ht="12.75">
      <c r="A2">
        <v>2008</v>
      </c>
    </row>
    <row r="3" ht="12.75">
      <c r="A3">
        <v>2009</v>
      </c>
    </row>
    <row r="4" ht="12.75">
      <c r="A4">
        <v>2010</v>
      </c>
    </row>
    <row r="5" ht="12.75">
      <c r="A5">
        <v>2011</v>
      </c>
    </row>
    <row r="6" ht="12.75">
      <c r="A6">
        <v>2012</v>
      </c>
    </row>
    <row r="7" ht="12.75">
      <c r="A7">
        <v>2013</v>
      </c>
    </row>
    <row r="8" ht="12.75">
      <c r="A8">
        <v>2014</v>
      </c>
    </row>
    <row r="9" ht="12.75">
      <c r="A9">
        <v>2015</v>
      </c>
    </row>
    <row r="10" ht="12.75">
      <c r="A10">
        <v>2016</v>
      </c>
    </row>
    <row r="11" ht="12.75">
      <c r="A11">
        <v>2017</v>
      </c>
    </row>
    <row r="12" ht="12.75">
      <c r="A12">
        <v>2018</v>
      </c>
    </row>
    <row r="13" ht="12.75">
      <c r="A13">
        <v>2019</v>
      </c>
    </row>
    <row r="14" ht="12.75">
      <c r="A14">
        <v>2020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</dc:creator>
  <cp:keywords/>
  <dc:description/>
  <cp:lastModifiedBy>1</cp:lastModifiedBy>
  <cp:lastPrinted>2012-07-10T12:34:09Z</cp:lastPrinted>
  <dcterms:created xsi:type="dcterms:W3CDTF">2010-02-24T13:43:38Z</dcterms:created>
  <dcterms:modified xsi:type="dcterms:W3CDTF">2012-07-10T12:36:15Z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Форма сбора данных по товарообороту аптечных учреждений опрашиваемого хозяйствующего субъекта.
</vt:lpwstr>
  </property>
  <property fmtid="{D5CDD505-2E9C-101B-9397-08002B2CF9AE}" pid="3" name="Owner">
    <vt:lpwstr/>
  </property>
  <property fmtid="{D5CDD505-2E9C-101B-9397-08002B2CF9AE}" pid="4" name="Status">
    <vt:lpwstr/>
  </property>
</Properties>
</file>